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955" windowHeight="13875"/>
  </bookViews>
  <sheets>
    <sheet name="ФСР" sheetId="1" r:id="rId1"/>
  </sheets>
  <definedNames>
    <definedName name="_xlnm._FilterDatabase" localSheetId="0" hidden="1">ФСР!$A$4:$M$85</definedName>
    <definedName name="_xlnm.Print_Titles" localSheetId="0">ФСР!$3:$4</definedName>
    <definedName name="Регионы">#REF!</definedName>
  </definedNames>
  <calcPr calcId="145621"/>
</workbook>
</file>

<file path=xl/calcChain.xml><?xml version="1.0" encoding="utf-8"?>
<calcChain xmlns="http://schemas.openxmlformats.org/spreadsheetml/2006/main">
  <c r="F81" i="1" l="1"/>
  <c r="F79" i="1"/>
  <c r="F75" i="1"/>
  <c r="F70" i="1"/>
  <c r="F64" i="1"/>
  <c r="F57" i="1"/>
  <c r="F54" i="1"/>
  <c r="F46" i="1"/>
  <c r="F41" i="1"/>
  <c r="F36" i="1"/>
  <c r="F24" i="1"/>
  <c r="F19" i="1"/>
  <c r="F15" i="1"/>
  <c r="F5" i="1"/>
  <c r="D15" i="1" l="1"/>
  <c r="H80" i="1" l="1"/>
  <c r="H43" i="1"/>
  <c r="H21" i="1"/>
  <c r="K80" i="1"/>
  <c r="G41" i="1"/>
  <c r="L64" i="1"/>
  <c r="K11" i="1"/>
  <c r="J32" i="1"/>
  <c r="K51" i="1"/>
  <c r="K71" i="1"/>
  <c r="M24" i="1"/>
  <c r="M36" i="1"/>
  <c r="M46" i="1"/>
  <c r="M57" i="1"/>
  <c r="M64" i="1"/>
  <c r="J50" i="1"/>
  <c r="L57" i="1"/>
  <c r="K8" i="1"/>
  <c r="K29" i="1"/>
  <c r="K48" i="1"/>
  <c r="L5" i="1"/>
  <c r="L15" i="1"/>
  <c r="L36" i="1"/>
  <c r="L75" i="1"/>
  <c r="L24" i="1"/>
  <c r="K34" i="1"/>
  <c r="K53" i="1"/>
  <c r="K73" i="1"/>
  <c r="G81" i="1"/>
  <c r="M41" i="1"/>
  <c r="M75" i="1"/>
  <c r="K55" i="1"/>
  <c r="J44" i="1"/>
  <c r="K63" i="1"/>
  <c r="J78" i="1"/>
  <c r="E79" i="1"/>
  <c r="K84" i="1"/>
  <c r="K83" i="1"/>
  <c r="K82" i="1"/>
  <c r="K77" i="1"/>
  <c r="K76" i="1"/>
  <c r="K74" i="1"/>
  <c r="K72" i="1"/>
  <c r="K69" i="1"/>
  <c r="K68" i="1"/>
  <c r="K67" i="1"/>
  <c r="K66" i="1"/>
  <c r="K65" i="1"/>
  <c r="K62" i="1"/>
  <c r="K61" i="1"/>
  <c r="K60" i="1"/>
  <c r="K59" i="1"/>
  <c r="K58" i="1"/>
  <c r="K56" i="1"/>
  <c r="K52" i="1"/>
  <c r="K50" i="1"/>
  <c r="K49" i="1"/>
  <c r="K47" i="1"/>
  <c r="K45" i="1"/>
  <c r="K44" i="1"/>
  <c r="K43" i="1"/>
  <c r="K42" i="1"/>
  <c r="K40" i="1"/>
  <c r="K39" i="1"/>
  <c r="K38" i="1"/>
  <c r="K37" i="1"/>
  <c r="K35" i="1"/>
  <c r="K33" i="1"/>
  <c r="K31" i="1"/>
  <c r="K30" i="1"/>
  <c r="K28" i="1"/>
  <c r="K27" i="1"/>
  <c r="K25" i="1"/>
  <c r="K23" i="1"/>
  <c r="K22" i="1"/>
  <c r="K21" i="1"/>
  <c r="K20" i="1"/>
  <c r="K17" i="1"/>
  <c r="K16" i="1"/>
  <c r="K14" i="1"/>
  <c r="K13" i="1"/>
  <c r="K10" i="1"/>
  <c r="K9" i="1"/>
  <c r="K7" i="1"/>
  <c r="K6" i="1"/>
  <c r="M5" i="1"/>
  <c r="J6" i="1"/>
  <c r="J7" i="1"/>
  <c r="J9" i="1"/>
  <c r="J10" i="1"/>
  <c r="J13" i="1"/>
  <c r="E15" i="1"/>
  <c r="G15" i="1"/>
  <c r="M15" i="1"/>
  <c r="J16" i="1"/>
  <c r="J17" i="1"/>
  <c r="G19" i="1"/>
  <c r="L19" i="1"/>
  <c r="M19" i="1"/>
  <c r="J20" i="1"/>
  <c r="J21" i="1"/>
  <c r="J22" i="1"/>
  <c r="J23" i="1"/>
  <c r="G24" i="1"/>
  <c r="J25" i="1"/>
  <c r="J27" i="1"/>
  <c r="J28" i="1"/>
  <c r="J30" i="1"/>
  <c r="J31" i="1"/>
  <c r="J33" i="1"/>
  <c r="G36" i="1"/>
  <c r="J37" i="1"/>
  <c r="J38" i="1"/>
  <c r="J39" i="1"/>
  <c r="J40" i="1"/>
  <c r="L41" i="1"/>
  <c r="J42" i="1"/>
  <c r="J43" i="1"/>
  <c r="L46" i="1"/>
  <c r="J47" i="1"/>
  <c r="J48" i="1"/>
  <c r="J49" i="1"/>
  <c r="J52" i="1"/>
  <c r="G54" i="1"/>
  <c r="L54" i="1"/>
  <c r="M54" i="1"/>
  <c r="J55" i="1"/>
  <c r="J56" i="1"/>
  <c r="G57" i="1"/>
  <c r="J58" i="1"/>
  <c r="J60" i="1"/>
  <c r="J61" i="1"/>
  <c r="J62" i="1"/>
  <c r="G64" i="1"/>
  <c r="J65" i="1"/>
  <c r="J66" i="1"/>
  <c r="J68" i="1"/>
  <c r="J69" i="1"/>
  <c r="L70" i="1"/>
  <c r="M70" i="1"/>
  <c r="J72" i="1"/>
  <c r="J73" i="1"/>
  <c r="J74" i="1"/>
  <c r="G75" i="1"/>
  <c r="J76" i="1"/>
  <c r="J77" i="1"/>
  <c r="L79" i="1"/>
  <c r="M79" i="1"/>
  <c r="L81" i="1"/>
  <c r="M81" i="1"/>
  <c r="J82" i="1"/>
  <c r="J83" i="1"/>
  <c r="J84" i="1"/>
  <c r="H82" i="1" l="1"/>
  <c r="I84" i="1"/>
  <c r="I78" i="1"/>
  <c r="H7" i="1"/>
  <c r="H22" i="1"/>
  <c r="I11" i="1"/>
  <c r="H83" i="1"/>
  <c r="H61" i="1"/>
  <c r="H13" i="1"/>
  <c r="H77" i="1"/>
  <c r="I6" i="1"/>
  <c r="J80" i="1"/>
  <c r="G79" i="1"/>
  <c r="K79" i="1" s="1"/>
  <c r="J51" i="1"/>
  <c r="G46" i="1"/>
  <c r="J46" i="1" s="1"/>
  <c r="J35" i="1"/>
  <c r="J29" i="1"/>
  <c r="J14" i="1"/>
  <c r="J11" i="1"/>
  <c r="K32" i="1"/>
  <c r="J71" i="1"/>
  <c r="G70" i="1"/>
  <c r="K70" i="1" s="1"/>
  <c r="J67" i="1"/>
  <c r="J34" i="1"/>
  <c r="G5" i="1"/>
  <c r="K5" i="1" s="1"/>
  <c r="J53" i="1"/>
  <c r="J45" i="1"/>
  <c r="I34" i="1"/>
  <c r="J8" i="1"/>
  <c r="L85" i="1"/>
  <c r="M85" i="1"/>
  <c r="J81" i="1"/>
  <c r="K64" i="1"/>
  <c r="J57" i="1"/>
  <c r="J54" i="1"/>
  <c r="K41" i="1"/>
  <c r="K36" i="1"/>
  <c r="J24" i="1"/>
  <c r="K19" i="1"/>
  <c r="K15" i="1"/>
  <c r="K75" i="1"/>
  <c r="J63" i="1"/>
  <c r="K78" i="1"/>
  <c r="J59" i="1"/>
  <c r="J15" i="1"/>
  <c r="K81" i="1"/>
  <c r="J64" i="1"/>
  <c r="K57" i="1"/>
  <c r="K54" i="1"/>
  <c r="J41" i="1"/>
  <c r="J36" i="1"/>
  <c r="K24" i="1"/>
  <c r="J19" i="1"/>
  <c r="E54" i="1"/>
  <c r="E81" i="1"/>
  <c r="E19" i="1"/>
  <c r="E64" i="1"/>
  <c r="E5" i="1"/>
  <c r="E24" i="1"/>
  <c r="E70" i="1"/>
  <c r="E41" i="1"/>
  <c r="E46" i="1"/>
  <c r="E75" i="1"/>
  <c r="E36" i="1"/>
  <c r="E57" i="1"/>
  <c r="H27" i="1"/>
  <c r="D79" i="1"/>
  <c r="I80" i="1"/>
  <c r="I21" i="1"/>
  <c r="I43" i="1"/>
  <c r="H34" i="1"/>
  <c r="J79" i="1" l="1"/>
  <c r="K46" i="1"/>
  <c r="H11" i="1"/>
  <c r="I82" i="1"/>
  <c r="I22" i="1"/>
  <c r="I7" i="1"/>
  <c r="I61" i="1"/>
  <c r="I77" i="1"/>
  <c r="H84" i="1"/>
  <c r="H6" i="1"/>
  <c r="H78" i="1"/>
  <c r="H76" i="1"/>
  <c r="D75" i="1"/>
  <c r="I75" i="1" s="1"/>
  <c r="I76" i="1"/>
  <c r="H39" i="1"/>
  <c r="I39" i="1"/>
  <c r="I10" i="1"/>
  <c r="H10" i="1"/>
  <c r="H16" i="1"/>
  <c r="I16" i="1"/>
  <c r="H20" i="1"/>
  <c r="I20" i="1"/>
  <c r="H9" i="1"/>
  <c r="I9" i="1"/>
  <c r="I52" i="1"/>
  <c r="I13" i="1"/>
  <c r="H31" i="1"/>
  <c r="H49" i="1"/>
  <c r="I74" i="1"/>
  <c r="I48" i="1"/>
  <c r="I8" i="1"/>
  <c r="J70" i="1"/>
  <c r="G85" i="1"/>
  <c r="J5" i="1"/>
  <c r="F85" i="1"/>
  <c r="J75" i="1"/>
  <c r="E85" i="1"/>
  <c r="D81" i="1"/>
  <c r="I81" i="1" s="1"/>
  <c r="I27" i="1"/>
  <c r="I83" i="1"/>
  <c r="I79" i="1"/>
  <c r="H79" i="1"/>
  <c r="J85" i="1" l="1"/>
  <c r="H52" i="1"/>
  <c r="I31" i="1"/>
  <c r="H75" i="1"/>
  <c r="H32" i="1"/>
  <c r="I32" i="1"/>
  <c r="I58" i="1"/>
  <c r="H58" i="1"/>
  <c r="H17" i="1"/>
  <c r="I17" i="1"/>
  <c r="I15" i="1"/>
  <c r="H60" i="1"/>
  <c r="I60" i="1"/>
  <c r="H47" i="1"/>
  <c r="I47" i="1"/>
  <c r="H25" i="1"/>
  <c r="I25" i="1"/>
  <c r="I55" i="1"/>
  <c r="H55" i="1"/>
  <c r="I65" i="1"/>
  <c r="H65" i="1"/>
  <c r="D64" i="1"/>
  <c r="I64" i="1" s="1"/>
  <c r="I42" i="1"/>
  <c r="H42" i="1"/>
  <c r="H69" i="1"/>
  <c r="I69" i="1"/>
  <c r="D24" i="1"/>
  <c r="I24" i="1" s="1"/>
  <c r="I71" i="1"/>
  <c r="H71" i="1"/>
  <c r="I37" i="1"/>
  <c r="H37" i="1"/>
  <c r="H74" i="1"/>
  <c r="H29" i="1"/>
  <c r="I29" i="1"/>
  <c r="I51" i="1"/>
  <c r="H51" i="1"/>
  <c r="I45" i="1"/>
  <c r="H45" i="1"/>
  <c r="I68" i="1"/>
  <c r="H68" i="1"/>
  <c r="H35" i="1"/>
  <c r="I35" i="1"/>
  <c r="I66" i="1"/>
  <c r="H66" i="1"/>
  <c r="I53" i="1"/>
  <c r="H53" i="1"/>
  <c r="H38" i="1"/>
  <c r="I38" i="1"/>
  <c r="I73" i="1"/>
  <c r="H73" i="1"/>
  <c r="I72" i="1"/>
  <c r="H72" i="1"/>
  <c r="H67" i="1"/>
  <c r="I67" i="1"/>
  <c r="H48" i="1"/>
  <c r="D70" i="1"/>
  <c r="I70" i="1" s="1"/>
  <c r="H44" i="1"/>
  <c r="I44" i="1"/>
  <c r="D41" i="1"/>
  <c r="D19" i="1"/>
  <c r="H23" i="1"/>
  <c r="I23" i="1"/>
  <c r="H59" i="1"/>
  <c r="I59" i="1"/>
  <c r="D46" i="1"/>
  <c r="I62" i="1"/>
  <c r="H62" i="1"/>
  <c r="H15" i="1"/>
  <c r="I49" i="1"/>
  <c r="H8" i="1"/>
  <c r="D5" i="1"/>
  <c r="I30" i="1"/>
  <c r="H30" i="1"/>
  <c r="H28" i="1"/>
  <c r="I28" i="1"/>
  <c r="H14" i="1"/>
  <c r="I14" i="1"/>
  <c r="H33" i="1"/>
  <c r="I33" i="1"/>
  <c r="I63" i="1"/>
  <c r="H63" i="1"/>
  <c r="D57" i="1"/>
  <c r="K85" i="1"/>
  <c r="H81" i="1"/>
  <c r="H64" i="1"/>
  <c r="H24" i="1" l="1"/>
  <c r="H70" i="1"/>
  <c r="I46" i="1"/>
  <c r="H46" i="1"/>
  <c r="I56" i="1"/>
  <c r="H56" i="1"/>
  <c r="D54" i="1"/>
  <c r="I41" i="1"/>
  <c r="H41" i="1"/>
  <c r="I19" i="1"/>
  <c r="H19" i="1"/>
  <c r="H5" i="1"/>
  <c r="I5" i="1"/>
  <c r="I40" i="1"/>
  <c r="H40" i="1"/>
  <c r="D36" i="1"/>
  <c r="I50" i="1"/>
  <c r="H50" i="1"/>
  <c r="I57" i="1"/>
  <c r="H57" i="1"/>
  <c r="I36" i="1" l="1"/>
  <c r="H36" i="1"/>
  <c r="D85" i="1"/>
  <c r="I54" i="1"/>
  <c r="H54" i="1"/>
  <c r="I85" i="1" l="1"/>
  <c r="H85" i="1"/>
</calcChain>
</file>

<file path=xl/sharedStrings.xml><?xml version="1.0" encoding="utf-8"?>
<sst xmlns="http://schemas.openxmlformats.org/spreadsheetml/2006/main" count="269" uniqueCount="120">
  <si>
    <t>ИТОГО:</t>
  </si>
  <si>
    <t>03</t>
  </si>
  <si>
    <t>14</t>
  </si>
  <si>
    <t>Прочие межбюджетные трансферты общего характера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</si>
  <si>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</si>
  <si>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</si>
  <si>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</si>
  <si>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</si>
  <si>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/>
  </si>
  <si>
    <t>Межбюджетные трансферты общего характера бюджетам бюджетной системы Российской Федерации</t>
  </si>
  <si>
    <t>13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</si>
  <si>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</si>
  <si>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</si>
  <si>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04</t>
  </si>
  <si>
    <t>12</t>
  </si>
  <si>
    <t>Другие вопросы в области средств массовой информации</t>
  </si>
  <si>
    <t>Периодическая печать и издательства</t>
  </si>
  <si>
    <t>Телевидение и радиовещание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</si>
  <si>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</si>
  <si>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</si>
  <si>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</si>
  <si>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</si>
  <si>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</si>
  <si>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</si>
  <si>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</si>
  <si>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</si>
  <si>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</si>
  <si>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</si>
  <si>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</si>
  <si>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</si>
  <si>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</si>
  <si>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</si>
  <si>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</si>
  <si>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</si>
  <si>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</si>
  <si>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</si>
  <si>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</si>
  <si>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</si>
  <si>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</si>
  <si>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</si>
  <si>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</si>
  <si>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</si>
  <si>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</si>
  <si>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</si>
  <si>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</si>
  <si>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</si>
  <si>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</si>
  <si>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</si>
  <si>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</si>
  <si>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</si>
  <si>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</si>
  <si>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</si>
  <si>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</si>
  <si>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</si>
  <si>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</si>
  <si>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</si>
  <si>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</si>
  <si>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</si>
  <si>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Экологический контроль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</si>
  <si>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</si>
  <si>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</si>
  <si>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</si>
  <si>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</si>
  <si>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</si>
  <si>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</si>
  <si>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</si>
  <si>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Прикладные научные исследования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</si>
  <si>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</si>
  <si>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</si>
  <si>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</si>
  <si>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</si>
  <si>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</si>
  <si>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</si>
  <si>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Воспроизводство минерально-сырьевой базы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</si>
  <si>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</si>
  <si>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</si>
  <si>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</si>
  <si>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Миграционная политика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</si>
  <si>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</si>
  <si>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</si>
  <si>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подготовка экономики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</si>
  <si>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</si>
  <si>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</si>
  <si>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</si>
  <si>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</si>
  <si>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</si>
  <si>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</si>
  <si>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</si>
  <si>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</si>
  <si>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</si>
  <si>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</si>
  <si>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</si>
  <si>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9</t>
  </si>
  <si>
    <t>8</t>
  </si>
  <si>
    <t>7</t>
  </si>
  <si>
    <t>6</t>
  </si>
  <si>
    <t>5</t>
  </si>
  <si>
    <t>4</t>
  </si>
  <si>
    <t>3</t>
  </si>
  <si>
    <t>2</t>
  </si>
  <si>
    <t>1</t>
  </si>
  <si>
    <t>2024 год</t>
  </si>
  <si>
    <t>Пр</t>
  </si>
  <si>
    <t>Рз</t>
  </si>
  <si>
    <t>Наименование</t>
  </si>
  <si>
    <t>рублей</t>
  </si>
  <si>
    <r>
      <t xml:space="preserve">Защита населения и территории от чрезвычайных ситуаций природного и техногенного характера, гражданская оборона </t>
    </r>
    <r>
      <rPr>
        <i/>
        <sz val="10"/>
        <color rgb="FF000000"/>
        <rFont val="Segoe UI"/>
        <family val="2"/>
        <charset val="204"/>
      </rPr>
      <t>(до 2021 года)</t>
    </r>
  </si>
  <si>
    <t>2025 год</t>
  </si>
  <si>
    <t>Топливно-энергетический комплекс</t>
  </si>
  <si>
    <t>2022 год (факт)</t>
  </si>
  <si>
    <t>2023 год (первоначальный)</t>
  </si>
  <si>
    <t>2023 год оценка</t>
  </si>
  <si>
    <t>2024 - 2022</t>
  </si>
  <si>
    <t>2024 / 2022</t>
  </si>
  <si>
    <t>2024 - 2023
(оценка)</t>
  </si>
  <si>
    <t>2024 / 2023
(оценка)</t>
  </si>
  <si>
    <t>2026 год</t>
  </si>
  <si>
    <t>Другие вопросы в области национальной обороны</t>
  </si>
  <si>
    <t>Международные отношения и международное сотрудничество</t>
  </si>
  <si>
    <t>Анализ изменения областного бюджета по функциональной структуре в 2022 - 2026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</si>
</sst>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\.mm\.yyyy"/>
    <numFmt numFmtId="166" formatCode="_-* #,##0.00_р_._-;\-* #,##0.00_р_._-;_-* &quot;-&quot;??_р_._-;_-@_-"/>
  </numFmts>
  <fonts count="28" x14ac:knownFonts="1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i/>
      <sz val="10"/>
      <color rgb="FF000000"/>
      <name val="Segoe U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sz val="10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72">
    <xf numFmtId="0" fontId="0" fillId="0" borderId="0">
      <alignment vertical="top" wrapText="1"/>
    </xf>
    <xf numFmtId="9" fontId="2" fillId="0" borderId="0" applyFont="0" applyFill="0" applyBorder="0" applyAlignment="0" applyProtection="0"/>
    <xf numFmtId="0" fontId="6" fillId="0" borderId="0">
      <alignment vertical="top" wrapText="1"/>
    </xf>
    <xf numFmtId="4" fontId="7" fillId="4" borderId="3">
      <alignment horizontal="right" vertical="top" shrinkToFit="1"/>
    </xf>
    <xf numFmtId="0" fontId="7" fillId="0" borderId="3">
      <alignment vertical="top" wrapText="1"/>
    </xf>
    <xf numFmtId="0" fontId="2" fillId="0" borderId="0">
      <alignment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11" fillId="5" borderId="0"/>
    <xf numFmtId="0" fontId="12" fillId="5" borderId="0"/>
    <xf numFmtId="0" fontId="13" fillId="0" borderId="3">
      <alignment horizontal="center" vertical="center" wrapText="1"/>
    </xf>
    <xf numFmtId="1" fontId="13" fillId="0" borderId="3">
      <alignment horizontal="left" vertical="top" wrapText="1" indent="2"/>
    </xf>
    <xf numFmtId="0" fontId="13" fillId="0" borderId="0"/>
    <xf numFmtId="1" fontId="13" fillId="0" borderId="3">
      <alignment horizontal="center" vertical="top" shrinkToFit="1"/>
    </xf>
    <xf numFmtId="0" fontId="7" fillId="0" borderId="3">
      <alignment horizontal="left"/>
    </xf>
    <xf numFmtId="4" fontId="13" fillId="0" borderId="3">
      <alignment horizontal="right" vertical="top" shrinkToFit="1"/>
    </xf>
    <xf numFmtId="4" fontId="7" fillId="3" borderId="3">
      <alignment horizontal="right" vertical="top" shrinkToFit="1"/>
    </xf>
    <xf numFmtId="0" fontId="13" fillId="0" borderId="0">
      <alignment wrapText="1"/>
    </xf>
    <xf numFmtId="0" fontId="13" fillId="0" borderId="0">
      <alignment horizontal="left" wrapText="1"/>
    </xf>
    <xf numFmtId="10" fontId="13" fillId="0" borderId="3">
      <alignment horizontal="right" vertical="top" shrinkToFit="1"/>
    </xf>
    <xf numFmtId="10" fontId="7" fillId="3" borderId="3">
      <alignment horizontal="right" vertical="top" shrinkToFit="1"/>
    </xf>
    <xf numFmtId="0" fontId="14" fillId="0" borderId="0">
      <alignment horizontal="center" wrapText="1"/>
    </xf>
    <xf numFmtId="0" fontId="14" fillId="0" borderId="0">
      <alignment horizontal="center"/>
    </xf>
    <xf numFmtId="0" fontId="13" fillId="0" borderId="0">
      <alignment horizontal="right"/>
    </xf>
    <xf numFmtId="0" fontId="13" fillId="0" borderId="0">
      <alignment vertical="top"/>
    </xf>
    <xf numFmtId="10" fontId="7" fillId="4" borderId="3">
      <alignment horizontal="right" vertical="top" shrinkToFit="1"/>
    </xf>
    <xf numFmtId="0" fontId="13" fillId="0" borderId="0">
      <alignment wrapText="1"/>
    </xf>
    <xf numFmtId="0" fontId="8" fillId="0" borderId="0"/>
    <xf numFmtId="0" fontId="8" fillId="0" borderId="0"/>
    <xf numFmtId="0" fontId="8" fillId="0" borderId="0"/>
    <xf numFmtId="0" fontId="6" fillId="0" borderId="0">
      <alignment vertical="top" wrapText="1"/>
    </xf>
    <xf numFmtId="0" fontId="2" fillId="0" borderId="0">
      <alignment vertical="top" wrapText="1"/>
    </xf>
    <xf numFmtId="0" fontId="8" fillId="0" borderId="0"/>
    <xf numFmtId="0" fontId="15" fillId="0" borderId="0"/>
    <xf numFmtId="0" fontId="11" fillId="0" borderId="6">
      <alignment horizontal="left" vertical="top" wrapText="1"/>
    </xf>
    <xf numFmtId="0" fontId="16" fillId="0" borderId="7"/>
    <xf numFmtId="0" fontId="17" fillId="0" borderId="7"/>
    <xf numFmtId="0" fontId="17" fillId="0" borderId="8">
      <alignment horizontal="left" wrapText="1" indent="1"/>
    </xf>
    <xf numFmtId="0" fontId="17" fillId="0" borderId="9">
      <alignment horizontal="left" wrapText="1"/>
    </xf>
    <xf numFmtId="0" fontId="17" fillId="0" borderId="10">
      <alignment horizontal="left" wrapText="1"/>
    </xf>
    <xf numFmtId="0" fontId="16" fillId="0" borderId="11">
      <alignment horizontal="left" wrapText="1"/>
    </xf>
    <xf numFmtId="0" fontId="17" fillId="0" borderId="10">
      <alignment horizontal="left" wrapText="1" indent="2"/>
    </xf>
    <xf numFmtId="0" fontId="16" fillId="0" borderId="7"/>
    <xf numFmtId="0" fontId="11" fillId="0" borderId="12"/>
    <xf numFmtId="0" fontId="17" fillId="0" borderId="8">
      <alignment horizontal="left" wrapText="1" indent="1"/>
    </xf>
    <xf numFmtId="0" fontId="17" fillId="0" borderId="0">
      <alignment horizontal="center" wrapText="1"/>
    </xf>
    <xf numFmtId="0" fontId="17" fillId="0" borderId="10">
      <alignment horizontal="left" wrapText="1"/>
    </xf>
    <xf numFmtId="49" fontId="17" fillId="0" borderId="7">
      <alignment horizontal="left"/>
    </xf>
    <xf numFmtId="0" fontId="17" fillId="0" borderId="10">
      <alignment horizontal="left" wrapText="1" indent="2"/>
    </xf>
    <xf numFmtId="49" fontId="17" fillId="0" borderId="13">
      <alignment horizontal="center" wrapText="1"/>
    </xf>
    <xf numFmtId="0" fontId="11" fillId="0" borderId="12"/>
    <xf numFmtId="49" fontId="17" fillId="0" borderId="13">
      <alignment horizontal="center"/>
    </xf>
    <xf numFmtId="0" fontId="17" fillId="0" borderId="0">
      <alignment horizontal="center" wrapText="1"/>
    </xf>
    <xf numFmtId="0" fontId="16" fillId="0" borderId="0">
      <alignment horizontal="center"/>
    </xf>
    <xf numFmtId="49" fontId="17" fillId="0" borderId="7">
      <alignment horizontal="left"/>
    </xf>
    <xf numFmtId="49" fontId="17" fillId="0" borderId="14">
      <alignment horizontal="center"/>
    </xf>
    <xf numFmtId="49" fontId="17" fillId="0" borderId="13">
      <alignment horizontal="center" wrapText="1"/>
    </xf>
    <xf numFmtId="0" fontId="17" fillId="0" borderId="9">
      <alignment horizontal="left" wrapText="1" indent="1"/>
    </xf>
    <xf numFmtId="49" fontId="17" fillId="0" borderId="13">
      <alignment horizontal="center"/>
    </xf>
    <xf numFmtId="0" fontId="17" fillId="0" borderId="15">
      <alignment horizontal="left" wrapText="1"/>
    </xf>
    <xf numFmtId="0" fontId="16" fillId="0" borderId="0">
      <alignment horizontal="center"/>
    </xf>
    <xf numFmtId="0" fontId="17" fillId="0" borderId="15">
      <alignment horizontal="left" wrapText="1" indent="2"/>
    </xf>
    <xf numFmtId="49" fontId="17" fillId="0" borderId="14">
      <alignment horizontal="center"/>
    </xf>
    <xf numFmtId="0" fontId="11" fillId="0" borderId="2"/>
    <xf numFmtId="49" fontId="17" fillId="0" borderId="16">
      <alignment horizontal="center"/>
    </xf>
    <xf numFmtId="0" fontId="11" fillId="0" borderId="16"/>
    <xf numFmtId="0" fontId="17" fillId="0" borderId="9">
      <alignment horizontal="left" wrapText="1" indent="1"/>
    </xf>
    <xf numFmtId="0" fontId="16" fillId="0" borderId="17">
      <alignment horizontal="center" vertical="center" textRotation="90" wrapText="1"/>
    </xf>
    <xf numFmtId="0" fontId="17" fillId="0" borderId="15">
      <alignment horizontal="left" wrapText="1"/>
    </xf>
    <xf numFmtId="0" fontId="16" fillId="0" borderId="12">
      <alignment horizontal="center" vertical="center" textRotation="90" wrapText="1"/>
    </xf>
    <xf numFmtId="0" fontId="17" fillId="0" borderId="15">
      <alignment horizontal="left" wrapText="1" indent="2"/>
    </xf>
    <xf numFmtId="0" fontId="17" fillId="0" borderId="0">
      <alignment vertical="center"/>
    </xf>
    <xf numFmtId="0" fontId="11" fillId="0" borderId="2"/>
    <xf numFmtId="0" fontId="16" fillId="0" borderId="7">
      <alignment horizontal="center" vertical="center" textRotation="90" wrapText="1"/>
    </xf>
    <xf numFmtId="0" fontId="11" fillId="0" borderId="16"/>
    <xf numFmtId="0" fontId="16" fillId="0" borderId="12">
      <alignment horizontal="center" vertical="center" textRotation="90"/>
    </xf>
    <xf numFmtId="0" fontId="16" fillId="0" borderId="17">
      <alignment horizontal="center" vertical="center" textRotation="90" wrapText="1"/>
    </xf>
    <xf numFmtId="0" fontId="16" fillId="0" borderId="7">
      <alignment horizontal="center" vertical="center" textRotation="90"/>
    </xf>
    <xf numFmtId="0" fontId="16" fillId="0" borderId="12">
      <alignment horizontal="center" vertical="center" textRotation="90" wrapText="1"/>
    </xf>
    <xf numFmtId="0" fontId="16" fillId="0" borderId="17">
      <alignment horizontal="center" vertical="center" textRotation="90"/>
    </xf>
    <xf numFmtId="0" fontId="17" fillId="0" borderId="0">
      <alignment vertical="center"/>
    </xf>
    <xf numFmtId="0" fontId="16" fillId="0" borderId="3">
      <alignment horizontal="center" vertical="center" textRotation="90"/>
    </xf>
    <xf numFmtId="0" fontId="16" fillId="0" borderId="7">
      <alignment horizontal="center" vertical="center" textRotation="90" wrapText="1"/>
    </xf>
    <xf numFmtId="0" fontId="18" fillId="0" borderId="7">
      <alignment wrapText="1"/>
    </xf>
    <xf numFmtId="0" fontId="16" fillId="0" borderId="12">
      <alignment horizontal="center" vertical="center" textRotation="90"/>
    </xf>
    <xf numFmtId="0" fontId="18" fillId="0" borderId="12">
      <alignment wrapText="1"/>
    </xf>
    <xf numFmtId="0" fontId="16" fillId="0" borderId="7">
      <alignment horizontal="center" vertical="center" textRotation="90"/>
    </xf>
    <xf numFmtId="0" fontId="17" fillId="0" borderId="3">
      <alignment horizontal="center" vertical="top" wrapText="1"/>
    </xf>
    <xf numFmtId="0" fontId="16" fillId="0" borderId="17">
      <alignment horizontal="center" vertical="center" textRotation="90"/>
    </xf>
    <xf numFmtId="0" fontId="16" fillId="0" borderId="18"/>
    <xf numFmtId="0" fontId="11" fillId="0" borderId="7"/>
    <xf numFmtId="49" fontId="19" fillId="0" borderId="19">
      <alignment horizontal="left" vertical="center" wrapText="1"/>
    </xf>
    <xf numFmtId="0" fontId="16" fillId="0" borderId="3">
      <alignment horizontal="center" vertical="center" textRotation="90"/>
    </xf>
    <xf numFmtId="49" fontId="17" fillId="0" borderId="20">
      <alignment horizontal="left" vertical="center" wrapText="1" indent="2"/>
    </xf>
    <xf numFmtId="0" fontId="18" fillId="0" borderId="7">
      <alignment wrapText="1"/>
    </xf>
    <xf numFmtId="49" fontId="17" fillId="0" borderId="21">
      <alignment horizontal="left" vertical="center" wrapText="1" indent="3"/>
    </xf>
    <xf numFmtId="0" fontId="18" fillId="0" borderId="12">
      <alignment wrapText="1"/>
    </xf>
    <xf numFmtId="49" fontId="17" fillId="0" borderId="19">
      <alignment horizontal="left" vertical="center" wrapText="1" indent="3"/>
    </xf>
    <xf numFmtId="0" fontId="17" fillId="0" borderId="3">
      <alignment horizontal="center" vertical="top" wrapText="1"/>
    </xf>
    <xf numFmtId="49" fontId="17" fillId="0" borderId="22">
      <alignment horizontal="left" vertical="center" wrapText="1" indent="3"/>
    </xf>
    <xf numFmtId="0" fontId="16" fillId="0" borderId="18"/>
    <xf numFmtId="0" fontId="19" fillId="0" borderId="18">
      <alignment horizontal="left" vertical="center" wrapText="1"/>
    </xf>
    <xf numFmtId="49" fontId="19" fillId="0" borderId="19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20">
      <alignment horizontal="left" vertical="center" wrapText="1" indent="2"/>
    </xf>
    <xf numFmtId="49" fontId="17" fillId="0" borderId="0">
      <alignment horizontal="left" vertical="center" wrapText="1" indent="3"/>
    </xf>
    <xf numFmtId="49" fontId="17" fillId="0" borderId="21">
      <alignment horizontal="left" vertical="center" wrapText="1" indent="3"/>
    </xf>
    <xf numFmtId="49" fontId="17" fillId="0" borderId="7">
      <alignment horizontal="left" vertical="center" wrapText="1" indent="3"/>
    </xf>
    <xf numFmtId="49" fontId="17" fillId="0" borderId="19">
      <alignment horizontal="left" vertical="center" wrapText="1" indent="3"/>
    </xf>
    <xf numFmtId="49" fontId="19" fillId="0" borderId="18">
      <alignment horizontal="left" vertical="center" wrapText="1"/>
    </xf>
    <xf numFmtId="49" fontId="17" fillId="0" borderId="22">
      <alignment horizontal="left" vertical="center" wrapText="1" indent="3"/>
    </xf>
    <xf numFmtId="0" fontId="17" fillId="0" borderId="19">
      <alignment horizontal="left" vertical="center" wrapText="1"/>
    </xf>
    <xf numFmtId="0" fontId="19" fillId="0" borderId="18">
      <alignment horizontal="left" vertical="center" wrapText="1"/>
    </xf>
    <xf numFmtId="0" fontId="17" fillId="0" borderId="22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19">
      <alignment horizontal="left" vertical="center" wrapText="1"/>
    </xf>
    <xf numFmtId="49" fontId="17" fillId="0" borderId="0">
      <alignment horizontal="left" vertical="center" wrapText="1" indent="3"/>
    </xf>
    <xf numFmtId="49" fontId="17" fillId="0" borderId="22">
      <alignment horizontal="left" vertical="center" wrapText="1"/>
    </xf>
    <xf numFmtId="49" fontId="17" fillId="0" borderId="7">
      <alignment horizontal="left" vertical="center" wrapText="1" indent="3"/>
    </xf>
    <xf numFmtId="49" fontId="16" fillId="0" borderId="23">
      <alignment horizontal="center"/>
    </xf>
    <xf numFmtId="0" fontId="19" fillId="0" borderId="24">
      <alignment horizontal="left" vertical="center" wrapText="1"/>
    </xf>
    <xf numFmtId="49" fontId="16" fillId="0" borderId="25">
      <alignment horizontal="center" vertical="center" wrapText="1"/>
    </xf>
    <xf numFmtId="49" fontId="17" fillId="0" borderId="26">
      <alignment horizontal="left" vertical="center" wrapText="1" indent="2"/>
    </xf>
    <xf numFmtId="49" fontId="17" fillId="0" borderId="27">
      <alignment horizontal="center" vertical="center" wrapText="1"/>
    </xf>
    <xf numFmtId="49" fontId="17" fillId="0" borderId="28">
      <alignment horizontal="left" vertical="center" wrapText="1" indent="3"/>
    </xf>
    <xf numFmtId="49" fontId="17" fillId="0" borderId="13">
      <alignment horizontal="center" vertical="center" wrapText="1"/>
    </xf>
    <xf numFmtId="49" fontId="17" fillId="0" borderId="29">
      <alignment horizontal="left" vertical="center" wrapText="1" indent="3"/>
    </xf>
    <xf numFmtId="49" fontId="17" fillId="0" borderId="25">
      <alignment horizontal="center" vertical="center" wrapText="1"/>
    </xf>
    <xf numFmtId="49" fontId="17" fillId="0" borderId="30">
      <alignment horizontal="left" vertical="center" wrapText="1" indent="3"/>
    </xf>
    <xf numFmtId="49" fontId="17" fillId="0" borderId="31">
      <alignment horizontal="center" vertical="center" wrapText="1"/>
    </xf>
    <xf numFmtId="49" fontId="19" fillId="0" borderId="24">
      <alignment horizontal="left" vertical="center" wrapText="1"/>
    </xf>
    <xf numFmtId="49" fontId="17" fillId="0" borderId="32">
      <alignment horizontal="center" vertical="center" wrapText="1"/>
    </xf>
    <xf numFmtId="49" fontId="16" fillId="0" borderId="23">
      <alignment horizontal="center"/>
    </xf>
    <xf numFmtId="49" fontId="17" fillId="0" borderId="0">
      <alignment horizontal="center" vertical="center" wrapText="1"/>
    </xf>
    <xf numFmtId="49" fontId="16" fillId="0" borderId="25">
      <alignment horizontal="center" vertical="center" wrapText="1"/>
    </xf>
    <xf numFmtId="49" fontId="17" fillId="0" borderId="7">
      <alignment horizontal="center" vertical="center" wrapText="1"/>
    </xf>
    <xf numFmtId="49" fontId="17" fillId="0" borderId="27">
      <alignment horizontal="center" vertical="center" wrapText="1"/>
    </xf>
    <xf numFmtId="49" fontId="16" fillId="0" borderId="23">
      <alignment horizontal="center" vertical="center" wrapText="1"/>
    </xf>
    <xf numFmtId="49" fontId="17" fillId="0" borderId="13">
      <alignment horizontal="center" vertical="center" wrapText="1"/>
    </xf>
    <xf numFmtId="0" fontId="16" fillId="0" borderId="23">
      <alignment horizontal="center" vertical="center"/>
    </xf>
    <xf numFmtId="49" fontId="17" fillId="0" borderId="25">
      <alignment horizontal="center" vertical="center" wrapText="1"/>
    </xf>
    <xf numFmtId="0" fontId="17" fillId="0" borderId="27">
      <alignment horizontal="center" vertical="center"/>
    </xf>
    <xf numFmtId="49" fontId="17" fillId="0" borderId="31">
      <alignment horizontal="center" vertical="center" wrapText="1"/>
    </xf>
    <xf numFmtId="0" fontId="17" fillId="0" borderId="13">
      <alignment horizontal="center" vertical="center"/>
    </xf>
    <xf numFmtId="49" fontId="17" fillId="0" borderId="32">
      <alignment horizontal="center" vertical="center" wrapText="1"/>
    </xf>
    <xf numFmtId="0" fontId="17" fillId="0" borderId="25">
      <alignment horizontal="center" vertical="center"/>
    </xf>
    <xf numFmtId="49" fontId="17" fillId="0" borderId="0">
      <alignment horizontal="center" vertical="center" wrapText="1"/>
    </xf>
    <xf numFmtId="0" fontId="16" fillId="0" borderId="25">
      <alignment horizontal="center" vertical="center"/>
    </xf>
    <xf numFmtId="49" fontId="17" fillId="0" borderId="7">
      <alignment horizontal="center" vertical="center" wrapText="1"/>
    </xf>
    <xf numFmtId="0" fontId="17" fillId="0" borderId="31">
      <alignment horizontal="center" vertical="center"/>
    </xf>
    <xf numFmtId="49" fontId="17" fillId="0" borderId="2">
      <alignment horizontal="center" vertical="center" wrapText="1"/>
    </xf>
    <xf numFmtId="49" fontId="16" fillId="0" borderId="23">
      <alignment horizontal="center" vertical="center"/>
    </xf>
    <xf numFmtId="49" fontId="16" fillId="0" borderId="23">
      <alignment horizontal="center" vertical="center" wrapText="1"/>
    </xf>
    <xf numFmtId="49" fontId="17" fillId="0" borderId="27">
      <alignment horizontal="center" vertical="center"/>
    </xf>
    <xf numFmtId="49" fontId="17" fillId="0" borderId="33">
      <alignment horizontal="center" vertical="center" wrapText="1"/>
    </xf>
    <xf numFmtId="49" fontId="17" fillId="0" borderId="13">
      <alignment horizontal="center" vertical="center"/>
    </xf>
    <xf numFmtId="49" fontId="17" fillId="0" borderId="34">
      <alignment horizontal="center" vertical="center" wrapText="1"/>
    </xf>
    <xf numFmtId="49" fontId="17" fillId="0" borderId="25">
      <alignment horizontal="center" vertical="center"/>
    </xf>
    <xf numFmtId="0" fontId="16" fillId="0" borderId="13">
      <alignment horizontal="center" vertical="center"/>
    </xf>
    <xf numFmtId="49" fontId="17" fillId="0" borderId="31">
      <alignment horizontal="center" vertical="center"/>
    </xf>
    <xf numFmtId="0" fontId="17" fillId="0" borderId="27">
      <alignment horizontal="center" vertical="center"/>
    </xf>
    <xf numFmtId="49" fontId="17" fillId="0" borderId="3">
      <alignment horizontal="center" vertical="top" wrapText="1"/>
    </xf>
    <xf numFmtId="0" fontId="17" fillId="0" borderId="13">
      <alignment horizontal="center" vertical="center"/>
    </xf>
    <xf numFmtId="0" fontId="17" fillId="0" borderId="2"/>
    <xf numFmtId="0" fontId="17" fillId="0" borderId="25">
      <alignment horizontal="center" vertical="center"/>
    </xf>
    <xf numFmtId="4" fontId="17" fillId="0" borderId="35">
      <alignment horizontal="right"/>
    </xf>
    <xf numFmtId="0" fontId="17" fillId="0" borderId="31">
      <alignment horizontal="center" vertical="center"/>
    </xf>
    <xf numFmtId="4" fontId="17" fillId="0" borderId="32">
      <alignment horizontal="right"/>
    </xf>
    <xf numFmtId="0" fontId="16" fillId="0" borderId="23">
      <alignment horizontal="center" vertical="center"/>
    </xf>
    <xf numFmtId="4" fontId="17" fillId="0" borderId="0">
      <alignment horizontal="right" shrinkToFit="1"/>
    </xf>
    <xf numFmtId="49" fontId="16" fillId="0" borderId="25">
      <alignment horizontal="center" vertical="center"/>
    </xf>
    <xf numFmtId="4" fontId="17" fillId="0" borderId="7">
      <alignment horizontal="right"/>
    </xf>
    <xf numFmtId="49" fontId="17" fillId="0" borderId="34">
      <alignment horizontal="center" vertical="center"/>
    </xf>
    <xf numFmtId="49" fontId="17" fillId="0" borderId="7">
      <alignment horizontal="center" wrapText="1"/>
    </xf>
    <xf numFmtId="49" fontId="17" fillId="0" borderId="13">
      <alignment horizontal="center" vertical="center"/>
    </xf>
    <xf numFmtId="0" fontId="17" fillId="0" borderId="12">
      <alignment horizontal="center"/>
    </xf>
    <xf numFmtId="49" fontId="17" fillId="0" borderId="25">
      <alignment horizontal="center" vertical="center"/>
    </xf>
    <xf numFmtId="0" fontId="20" fillId="0" borderId="7"/>
    <xf numFmtId="49" fontId="17" fillId="0" borderId="31">
      <alignment horizontal="center" vertical="center"/>
    </xf>
    <xf numFmtId="0" fontId="20" fillId="0" borderId="12"/>
    <xf numFmtId="49" fontId="17" fillId="0" borderId="3">
      <alignment horizontal="center" vertical="top" wrapText="1"/>
    </xf>
    <xf numFmtId="0" fontId="17" fillId="0" borderId="7">
      <alignment horizontal="center"/>
    </xf>
    <xf numFmtId="0" fontId="17" fillId="0" borderId="2"/>
    <xf numFmtId="49" fontId="17" fillId="0" borderId="12">
      <alignment horizontal="center"/>
    </xf>
    <xf numFmtId="4" fontId="17" fillId="0" borderId="35">
      <alignment horizontal="right"/>
    </xf>
    <xf numFmtId="49" fontId="17" fillId="0" borderId="0">
      <alignment horizontal="left"/>
    </xf>
    <xf numFmtId="4" fontId="17" fillId="0" borderId="32">
      <alignment horizontal="right"/>
    </xf>
    <xf numFmtId="4" fontId="17" fillId="0" borderId="2">
      <alignment horizontal="right"/>
    </xf>
    <xf numFmtId="4" fontId="17" fillId="0" borderId="0">
      <alignment horizontal="right" shrinkToFit="1"/>
    </xf>
    <xf numFmtId="0" fontId="17" fillId="0" borderId="3">
      <alignment horizontal="center" vertical="top"/>
    </xf>
    <xf numFmtId="4" fontId="17" fillId="0" borderId="7">
      <alignment horizontal="right"/>
    </xf>
    <xf numFmtId="4" fontId="17" fillId="0" borderId="16">
      <alignment horizontal="right"/>
    </xf>
    <xf numFmtId="4" fontId="17" fillId="0" borderId="0">
      <alignment horizontal="right"/>
    </xf>
    <xf numFmtId="4" fontId="17" fillId="0" borderId="36">
      <alignment horizontal="right"/>
    </xf>
    <xf numFmtId="4" fontId="17" fillId="0" borderId="2">
      <alignment horizontal="right"/>
    </xf>
    <xf numFmtId="0" fontId="17" fillId="0" borderId="16"/>
    <xf numFmtId="0" fontId="17" fillId="0" borderId="37"/>
    <xf numFmtId="0" fontId="18" fillId="0" borderId="3">
      <alignment wrapText="1"/>
    </xf>
    <xf numFmtId="49" fontId="17" fillId="0" borderId="7">
      <alignment horizontal="center" wrapText="1"/>
    </xf>
    <xf numFmtId="0" fontId="9" fillId="0" borderId="38"/>
    <xf numFmtId="0" fontId="17" fillId="0" borderId="12">
      <alignment horizontal="center"/>
    </xf>
    <xf numFmtId="0" fontId="20" fillId="0" borderId="7"/>
    <xf numFmtId="0" fontId="20" fillId="0" borderId="12"/>
    <xf numFmtId="0" fontId="17" fillId="0" borderId="7">
      <alignment horizontal="center"/>
    </xf>
    <xf numFmtId="49" fontId="17" fillId="0" borderId="12">
      <alignment horizontal="center"/>
    </xf>
    <xf numFmtId="49" fontId="17" fillId="0" borderId="0">
      <alignment horizontal="left"/>
    </xf>
    <xf numFmtId="0" fontId="17" fillId="0" borderId="2">
      <alignment horizontal="center" vertical="top"/>
    </xf>
    <xf numFmtId="4" fontId="17" fillId="0" borderId="39">
      <alignment horizontal="right"/>
    </xf>
    <xf numFmtId="0" fontId="17" fillId="0" borderId="40"/>
    <xf numFmtId="4" fontId="17" fillId="0" borderId="41">
      <alignment horizontal="right"/>
    </xf>
    <xf numFmtId="4" fontId="17" fillId="0" borderId="42">
      <alignment horizontal="right"/>
    </xf>
    <xf numFmtId="0" fontId="17" fillId="0" borderId="16"/>
    <xf numFmtId="4" fontId="17" fillId="0" borderId="16">
      <alignment horizontal="right"/>
    </xf>
    <xf numFmtId="0" fontId="17" fillId="0" borderId="43"/>
    <xf numFmtId="4" fontId="17" fillId="0" borderId="36">
      <alignment horizontal="right"/>
    </xf>
    <xf numFmtId="0" fontId="18" fillId="0" borderId="3">
      <alignment wrapText="1"/>
    </xf>
    <xf numFmtId="0" fontId="17" fillId="0" borderId="3">
      <alignment horizontal="center" vertical="top"/>
    </xf>
    <xf numFmtId="0" fontId="17" fillId="0" borderId="44"/>
    <xf numFmtId="0" fontId="9" fillId="0" borderId="38"/>
    <xf numFmtId="0" fontId="16" fillId="0" borderId="0"/>
    <xf numFmtId="0" fontId="21" fillId="0" borderId="0"/>
    <xf numFmtId="0" fontId="17" fillId="0" borderId="0">
      <alignment horizontal="left"/>
    </xf>
    <xf numFmtId="0" fontId="17" fillId="0" borderId="0"/>
    <xf numFmtId="0" fontId="9" fillId="0" borderId="0"/>
    <xf numFmtId="0" fontId="11" fillId="0" borderId="0"/>
    <xf numFmtId="49" fontId="17" fillId="0" borderId="3">
      <alignment horizontal="center" vertical="center" wrapText="1"/>
    </xf>
    <xf numFmtId="0" fontId="17" fillId="0" borderId="45">
      <alignment horizontal="left" wrapText="1"/>
    </xf>
    <xf numFmtId="0" fontId="17" fillId="0" borderId="10">
      <alignment horizontal="left" wrapText="1" indent="1"/>
    </xf>
    <xf numFmtId="0" fontId="17" fillId="0" borderId="44">
      <alignment horizontal="left" wrapText="1" indent="2"/>
    </xf>
    <xf numFmtId="0" fontId="22" fillId="0" borderId="0">
      <alignment horizontal="center" vertical="top"/>
    </xf>
    <xf numFmtId="0" fontId="17" fillId="0" borderId="12">
      <alignment horizontal="left"/>
    </xf>
    <xf numFmtId="49" fontId="17" fillId="0" borderId="23">
      <alignment horizontal="center" wrapText="1"/>
    </xf>
    <xf numFmtId="49" fontId="17" fillId="0" borderId="27">
      <alignment horizontal="center" wrapText="1"/>
    </xf>
    <xf numFmtId="49" fontId="17" fillId="0" borderId="25">
      <alignment horizontal="center"/>
    </xf>
    <xf numFmtId="0" fontId="17" fillId="0" borderId="32"/>
    <xf numFmtId="49" fontId="17" fillId="0" borderId="12"/>
    <xf numFmtId="4" fontId="13" fillId="0" borderId="3">
      <alignment horizontal="right" vertical="top" shrinkToFit="1"/>
    </xf>
    <xf numFmtId="49" fontId="17" fillId="0" borderId="0"/>
    <xf numFmtId="4" fontId="7" fillId="3" borderId="3">
      <alignment horizontal="right" vertical="top" shrinkToFit="1"/>
    </xf>
    <xf numFmtId="49" fontId="17" fillId="0" borderId="46">
      <alignment horizontal="center"/>
    </xf>
    <xf numFmtId="49" fontId="17" fillId="0" borderId="2">
      <alignment horizontal="center"/>
    </xf>
    <xf numFmtId="0" fontId="13" fillId="0" borderId="3">
      <alignment horizontal="center" vertical="center" wrapText="1"/>
    </xf>
    <xf numFmtId="49" fontId="17" fillId="0" borderId="3">
      <alignment horizontal="center"/>
    </xf>
    <xf numFmtId="0" fontId="13" fillId="0" borderId="3">
      <alignment horizontal="center" vertical="center" wrapText="1"/>
    </xf>
    <xf numFmtId="49" fontId="17" fillId="0" borderId="14">
      <alignment horizontal="center" vertical="center" wrapText="1"/>
    </xf>
    <xf numFmtId="0" fontId="13" fillId="0" borderId="3">
      <alignment horizontal="center" vertical="center" wrapText="1"/>
    </xf>
    <xf numFmtId="4" fontId="17" fillId="0" borderId="3">
      <alignment horizontal="right"/>
    </xf>
    <xf numFmtId="49" fontId="17" fillId="0" borderId="35">
      <alignment horizontal="center" vertical="center" wrapText="1"/>
    </xf>
    <xf numFmtId="0" fontId="13" fillId="0" borderId="3">
      <alignment horizontal="center" vertical="center" wrapText="1"/>
    </xf>
    <xf numFmtId="0" fontId="17" fillId="6" borderId="0"/>
    <xf numFmtId="4" fontId="17" fillId="0" borderId="3">
      <alignment horizontal="right"/>
    </xf>
    <xf numFmtId="0" fontId="13" fillId="0" borderId="3">
      <alignment horizontal="center" vertical="center" wrapText="1"/>
    </xf>
    <xf numFmtId="0" fontId="17" fillId="6" borderId="0"/>
    <xf numFmtId="0" fontId="13" fillId="0" borderId="3">
      <alignment horizontal="center" vertical="center" wrapText="1"/>
    </xf>
    <xf numFmtId="0" fontId="17" fillId="0" borderId="0">
      <alignment horizontal="center"/>
    </xf>
    <xf numFmtId="0" fontId="23" fillId="0" borderId="0">
      <alignment horizontal="center" wrapText="1"/>
    </xf>
    <xf numFmtId="0" fontId="13" fillId="0" borderId="3">
      <alignment horizontal="center" vertical="center" wrapText="1"/>
    </xf>
    <xf numFmtId="0" fontId="17" fillId="0" borderId="0">
      <alignment horizontal="center"/>
    </xf>
    <xf numFmtId="0" fontId="13" fillId="0" borderId="3">
      <alignment horizontal="center" vertical="center" wrapText="1"/>
    </xf>
    <xf numFmtId="0" fontId="17" fillId="0" borderId="7">
      <alignment wrapText="1"/>
    </xf>
    <xf numFmtId="0" fontId="13" fillId="0" borderId="3">
      <alignment horizontal="center" vertical="center" wrapText="1"/>
    </xf>
    <xf numFmtId="0" fontId="17" fillId="0" borderId="47">
      <alignment wrapText="1"/>
    </xf>
    <xf numFmtId="0" fontId="13" fillId="0" borderId="3">
      <alignment horizontal="center" vertical="center" wrapText="1"/>
    </xf>
    <xf numFmtId="0" fontId="24" fillId="0" borderId="48"/>
    <xf numFmtId="0" fontId="13" fillId="0" borderId="3">
      <alignment horizontal="center" vertical="center" wrapText="1"/>
    </xf>
    <xf numFmtId="49" fontId="25" fillId="0" borderId="49">
      <alignment horizontal="right"/>
    </xf>
    <xf numFmtId="0" fontId="13" fillId="0" borderId="0">
      <alignment horizontal="left" wrapText="1"/>
    </xf>
    <xf numFmtId="0" fontId="17" fillId="0" borderId="49">
      <alignment horizontal="right"/>
    </xf>
    <xf numFmtId="10" fontId="13" fillId="0" borderId="3">
      <alignment horizontal="right" vertical="top" shrinkToFit="1"/>
    </xf>
    <xf numFmtId="0" fontId="24" fillId="0" borderId="7"/>
    <xf numFmtId="10" fontId="7" fillId="3" borderId="3">
      <alignment horizontal="right" vertical="top" shrinkToFit="1"/>
    </xf>
    <xf numFmtId="0" fontId="17" fillId="0" borderId="35">
      <alignment horizontal="center"/>
    </xf>
    <xf numFmtId="0" fontId="9" fillId="0" borderId="32"/>
    <xf numFmtId="0" fontId="14" fillId="0" borderId="0">
      <alignment horizontal="center" wrapText="1"/>
    </xf>
    <xf numFmtId="0" fontId="17" fillId="0" borderId="35">
      <alignment horizontal="center"/>
    </xf>
    <xf numFmtId="0" fontId="14" fillId="0" borderId="0">
      <alignment horizontal="center"/>
    </xf>
    <xf numFmtId="49" fontId="11" fillId="0" borderId="50">
      <alignment horizontal="center"/>
    </xf>
    <xf numFmtId="0" fontId="13" fillId="0" borderId="0">
      <alignment horizontal="right"/>
    </xf>
    <xf numFmtId="165" fontId="17" fillId="0" borderId="11">
      <alignment horizontal="center"/>
    </xf>
    <xf numFmtId="0" fontId="13" fillId="0" borderId="0">
      <alignment vertical="top"/>
    </xf>
    <xf numFmtId="0" fontId="17" fillId="0" borderId="51">
      <alignment horizontal="center"/>
    </xf>
    <xf numFmtId="0" fontId="7" fillId="0" borderId="3">
      <alignment vertical="top" wrapText="1"/>
    </xf>
    <xf numFmtId="49" fontId="17" fillId="0" borderId="52">
      <alignment horizontal="center"/>
    </xf>
    <xf numFmtId="0" fontId="13" fillId="5" borderId="0">
      <alignment horizontal="center"/>
    </xf>
    <xf numFmtId="49" fontId="17" fillId="0" borderId="11">
      <alignment horizontal="center"/>
    </xf>
    <xf numFmtId="0" fontId="13" fillId="5" borderId="0">
      <alignment horizontal="left"/>
    </xf>
    <xf numFmtId="0" fontId="17" fillId="0" borderId="11">
      <alignment horizontal="center"/>
    </xf>
    <xf numFmtId="4" fontId="7" fillId="4" borderId="3">
      <alignment horizontal="right" vertical="top" shrinkToFit="1"/>
    </xf>
    <xf numFmtId="49" fontId="17" fillId="0" borderId="53">
      <alignment horizontal="center"/>
    </xf>
    <xf numFmtId="10" fontId="7" fillId="4" borderId="3">
      <alignment horizontal="right" vertical="top" shrinkToFit="1"/>
    </xf>
    <xf numFmtId="0" fontId="24" fillId="0" borderId="0"/>
    <xf numFmtId="0" fontId="11" fillId="0" borderId="38"/>
    <xf numFmtId="0" fontId="11" fillId="0" borderId="54"/>
    <xf numFmtId="4" fontId="17" fillId="0" borderId="44">
      <alignment horizontal="right"/>
    </xf>
    <xf numFmtId="0" fontId="11" fillId="0" borderId="38"/>
    <xf numFmtId="49" fontId="17" fillId="0" borderId="16">
      <alignment horizontal="center"/>
    </xf>
    <xf numFmtId="4" fontId="17" fillId="0" borderId="44">
      <alignment horizontal="right"/>
    </xf>
    <xf numFmtId="0" fontId="17" fillId="0" borderId="55">
      <alignment horizontal="left" wrapText="1"/>
    </xf>
    <xf numFmtId="0" fontId="23" fillId="0" borderId="0">
      <alignment horizontal="left" wrapText="1"/>
    </xf>
    <xf numFmtId="0" fontId="17" fillId="0" borderId="15">
      <alignment horizontal="left" wrapText="1" indent="1"/>
    </xf>
    <xf numFmtId="49" fontId="11" fillId="0" borderId="0"/>
    <xf numFmtId="0" fontId="17" fillId="0" borderId="56">
      <alignment horizontal="left" wrapText="1" indent="2"/>
    </xf>
    <xf numFmtId="0" fontId="17" fillId="0" borderId="0">
      <alignment horizontal="right"/>
    </xf>
    <xf numFmtId="0" fontId="17" fillId="6" borderId="32"/>
    <xf numFmtId="49" fontId="17" fillId="0" borderId="17">
      <alignment horizontal="center" vertical="center" wrapText="1"/>
    </xf>
    <xf numFmtId="0" fontId="23" fillId="0" borderId="0">
      <alignment horizontal="left" wrapText="1"/>
    </xf>
    <xf numFmtId="0" fontId="17" fillId="0" borderId="55">
      <alignment horizontal="left" wrapText="1"/>
    </xf>
    <xf numFmtId="49" fontId="11" fillId="0" borderId="0"/>
    <xf numFmtId="0" fontId="17" fillId="0" borderId="15">
      <alignment horizontal="left" wrapText="1" indent="1"/>
    </xf>
    <xf numFmtId="0" fontId="11" fillId="0" borderId="38"/>
    <xf numFmtId="0" fontId="17" fillId="0" borderId="0">
      <alignment horizontal="right"/>
    </xf>
    <xf numFmtId="0" fontId="17" fillId="0" borderId="56">
      <alignment horizontal="left" wrapText="1" indent="2"/>
    </xf>
    <xf numFmtId="49" fontId="17" fillId="0" borderId="0">
      <alignment horizontal="right"/>
    </xf>
    <xf numFmtId="0" fontId="17" fillId="6" borderId="32"/>
    <xf numFmtId="0" fontId="17" fillId="0" borderId="0">
      <alignment horizontal="left" wrapText="1"/>
    </xf>
    <xf numFmtId="49" fontId="17" fillId="0" borderId="0">
      <alignment horizontal="right"/>
    </xf>
    <xf numFmtId="0" fontId="17" fillId="0" borderId="7">
      <alignment horizontal="left"/>
    </xf>
    <xf numFmtId="4" fontId="17" fillId="0" borderId="5">
      <alignment horizontal="right"/>
    </xf>
    <xf numFmtId="0" fontId="17" fillId="0" borderId="8">
      <alignment horizontal="left" wrapText="1"/>
    </xf>
    <xf numFmtId="49" fontId="17" fillId="0" borderId="40">
      <alignment horizontal="center"/>
    </xf>
    <xf numFmtId="0" fontId="17" fillId="0" borderId="47"/>
    <xf numFmtId="49" fontId="17" fillId="0" borderId="54">
      <alignment horizontal="center"/>
    </xf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0" fontId="17" fillId="0" borderId="0">
      <alignment horizontal="left" wrapText="1"/>
    </xf>
    <xf numFmtId="49" fontId="17" fillId="0" borderId="25">
      <alignment horizontal="center" wrapText="1"/>
    </xf>
    <xf numFmtId="0" fontId="17" fillId="0" borderId="7">
      <alignment horizontal="left"/>
    </xf>
    <xf numFmtId="0" fontId="17" fillId="0" borderId="57"/>
    <xf numFmtId="0" fontId="17" fillId="0" borderId="8">
      <alignment horizontal="left" wrapText="1"/>
    </xf>
    <xf numFmtId="0" fontId="17" fillId="0" borderId="58">
      <alignment horizontal="center" wrapText="1"/>
    </xf>
    <xf numFmtId="0" fontId="17" fillId="0" borderId="47"/>
    <xf numFmtId="0" fontId="11" fillId="0" borderId="32"/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49" fontId="17" fillId="0" borderId="46">
      <alignment horizontal="center" wrapText="1"/>
    </xf>
    <xf numFmtId="49" fontId="17" fillId="0" borderId="25">
      <alignment horizontal="center" wrapText="1"/>
    </xf>
    <xf numFmtId="49" fontId="17" fillId="0" borderId="59">
      <alignment horizontal="center" wrapText="1"/>
    </xf>
    <xf numFmtId="0" fontId="17" fillId="0" borderId="57"/>
    <xf numFmtId="49" fontId="17" fillId="0" borderId="7"/>
    <xf numFmtId="0" fontId="17" fillId="0" borderId="58">
      <alignment horizontal="center" wrapText="1"/>
    </xf>
    <xf numFmtId="4" fontId="17" fillId="0" borderId="14">
      <alignment horizontal="right"/>
    </xf>
    <xf numFmtId="0" fontId="11" fillId="0" borderId="32"/>
    <xf numFmtId="4" fontId="17" fillId="0" borderId="46">
      <alignment horizontal="right"/>
    </xf>
    <xf numFmtId="49" fontId="17" fillId="0" borderId="46">
      <alignment horizontal="center" wrapText="1"/>
    </xf>
    <xf numFmtId="4" fontId="17" fillId="0" borderId="60">
      <alignment horizontal="right"/>
    </xf>
    <xf numFmtId="49" fontId="17" fillId="0" borderId="59">
      <alignment horizontal="center" wrapText="1"/>
    </xf>
    <xf numFmtId="49" fontId="17" fillId="0" borderId="44">
      <alignment horizontal="center"/>
    </xf>
    <xf numFmtId="49" fontId="17" fillId="0" borderId="7"/>
    <xf numFmtId="4" fontId="17" fillId="0" borderId="61">
      <alignment horizontal="right"/>
    </xf>
    <xf numFmtId="4" fontId="17" fillId="0" borderId="14">
      <alignment horizontal="right"/>
    </xf>
    <xf numFmtId="4" fontId="17" fillId="0" borderId="14">
      <alignment horizontal="right"/>
    </xf>
    <xf numFmtId="4" fontId="17" fillId="0" borderId="46">
      <alignment horizontal="right"/>
    </xf>
    <xf numFmtId="0" fontId="16" fillId="0" borderId="11">
      <alignment horizontal="left" wrapText="1"/>
    </xf>
    <xf numFmtId="4" fontId="17" fillId="0" borderId="60">
      <alignment horizontal="right"/>
    </xf>
    <xf numFmtId="0" fontId="17" fillId="0" borderId="7"/>
    <xf numFmtId="49" fontId="17" fillId="0" borderId="44">
      <alignment horizontal="center"/>
    </xf>
    <xf numFmtId="0" fontId="11" fillId="0" borderId="7"/>
    <xf numFmtId="4" fontId="17" fillId="0" borderId="61">
      <alignment horizontal="right"/>
    </xf>
    <xf numFmtId="0" fontId="1" fillId="0" borderId="0"/>
    <xf numFmtId="0" fontId="1" fillId="3" borderId="4" applyNumberFormat="0" applyFont="0" applyAlignment="0" applyProtection="0"/>
    <xf numFmtId="0" fontId="26" fillId="0" borderId="0"/>
    <xf numFmtId="166" fontId="27" fillId="0" borderId="0" applyFont="0" applyFill="0" applyBorder="0" applyAlignment="0" applyProtection="0"/>
  </cellStyleXfs>
  <cellXfs count="24">
    <xf numFmtId="0" fontId="0" fillId="0" borderId="0" xfId="0">
      <alignment vertical="top" wrapText="1"/>
    </xf>
    <xf numFmtId="0" fontId="3" fillId="0" borderId="0" xfId="0" applyFont="1" applyFill="1" applyAlignment="1">
      <alignment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center" wrapText="1"/>
    </xf>
  </cellXfs>
  <cellStyles count="372">
    <cellStyle name="br" xfId="6"/>
    <cellStyle name="br 2" xfId="7"/>
    <cellStyle name="col" xfId="8"/>
    <cellStyle name="col 2" xfId="9"/>
    <cellStyle name="ex73" xfId="42"/>
    <cellStyle name="Normal" xfId="0" builtinId="0"/>
    <cellStyle name="Normal 2" xfId="2"/>
    <cellStyle name="Normal 3" xfId="41"/>
    <cellStyle name="Percent" xfId="1" builtinId="5"/>
    <cellStyle name="style0" xfId="10"/>
    <cellStyle name="style0 2" xfId="11"/>
    <cellStyle name="td" xfId="12"/>
    <cellStyle name="td 2" xfId="13"/>
    <cellStyle name="tr" xfId="14"/>
    <cellStyle name="tr 2" xfId="15"/>
    <cellStyle name="xl100" xfId="43"/>
    <cellStyle name="xl100 2" xfId="44"/>
    <cellStyle name="xl101" xfId="45"/>
    <cellStyle name="xl101 2" xfId="46"/>
    <cellStyle name="xl102" xfId="47"/>
    <cellStyle name="xl102 2" xfId="48"/>
    <cellStyle name="xl103" xfId="49"/>
    <cellStyle name="xl103 2" xfId="50"/>
    <cellStyle name="xl104" xfId="51"/>
    <cellStyle name="xl104 2" xfId="52"/>
    <cellStyle name="xl105" xfId="53"/>
    <cellStyle name="xl105 2" xfId="54"/>
    <cellStyle name="xl106" xfId="55"/>
    <cellStyle name="xl106 2" xfId="56"/>
    <cellStyle name="xl107" xfId="57"/>
    <cellStyle name="xl107 2" xfId="58"/>
    <cellStyle name="xl108" xfId="59"/>
    <cellStyle name="xl108 2" xfId="60"/>
    <cellStyle name="xl109" xfId="61"/>
    <cellStyle name="xl109 2" xfId="62"/>
    <cellStyle name="xl110" xfId="63"/>
    <cellStyle name="xl110 2" xfId="64"/>
    <cellStyle name="xl111" xfId="65"/>
    <cellStyle name="xl111 2" xfId="66"/>
    <cellStyle name="xl112" xfId="67"/>
    <cellStyle name="xl112 2" xfId="68"/>
    <cellStyle name="xl113" xfId="69"/>
    <cellStyle name="xl113 2" xfId="70"/>
    <cellStyle name="xl114" xfId="71"/>
    <cellStyle name="xl114 2" xfId="72"/>
    <cellStyle name="xl115" xfId="73"/>
    <cellStyle name="xl115 2" xfId="74"/>
    <cellStyle name="xl116" xfId="75"/>
    <cellStyle name="xl116 2" xfId="76"/>
    <cellStyle name="xl117" xfId="77"/>
    <cellStyle name="xl117 2" xfId="78"/>
    <cellStyle name="xl118" xfId="79"/>
    <cellStyle name="xl118 2" xfId="80"/>
    <cellStyle name="xl119" xfId="81"/>
    <cellStyle name="xl119 2" xfId="82"/>
    <cellStyle name="xl120" xfId="83"/>
    <cellStyle name="xl120 2" xfId="84"/>
    <cellStyle name="xl121" xfId="85"/>
    <cellStyle name="xl121 2" xfId="86"/>
    <cellStyle name="xl122" xfId="87"/>
    <cellStyle name="xl122 2" xfId="88"/>
    <cellStyle name="xl123" xfId="89"/>
    <cellStyle name="xl123 2" xfId="90"/>
    <cellStyle name="xl124" xfId="91"/>
    <cellStyle name="xl124 2" xfId="92"/>
    <cellStyle name="xl125" xfId="93"/>
    <cellStyle name="xl125 2" xfId="94"/>
    <cellStyle name="xl126" xfId="95"/>
    <cellStyle name="xl126 2" xfId="96"/>
    <cellStyle name="xl127" xfId="97"/>
    <cellStyle name="xl127 2" xfId="98"/>
    <cellStyle name="xl128" xfId="99"/>
    <cellStyle name="xl128 2" xfId="100"/>
    <cellStyle name="xl129" xfId="101"/>
    <cellStyle name="xl129 2" xfId="102"/>
    <cellStyle name="xl130" xfId="103"/>
    <cellStyle name="xl130 2" xfId="104"/>
    <cellStyle name="xl131" xfId="105"/>
    <cellStyle name="xl131 2" xfId="106"/>
    <cellStyle name="xl132" xfId="107"/>
    <cellStyle name="xl132 2" xfId="108"/>
    <cellStyle name="xl133" xfId="109"/>
    <cellStyle name="xl133 2" xfId="110"/>
    <cellStyle name="xl134" xfId="111"/>
    <cellStyle name="xl134 2" xfId="112"/>
    <cellStyle name="xl135" xfId="113"/>
    <cellStyle name="xl135 2" xfId="114"/>
    <cellStyle name="xl136" xfId="115"/>
    <cellStyle name="xl136 2" xfId="116"/>
    <cellStyle name="xl137" xfId="117"/>
    <cellStyle name="xl137 2" xfId="118"/>
    <cellStyle name="xl138" xfId="119"/>
    <cellStyle name="xl138 2" xfId="120"/>
    <cellStyle name="xl139" xfId="121"/>
    <cellStyle name="xl139 2" xfId="122"/>
    <cellStyle name="xl140" xfId="123"/>
    <cellStyle name="xl140 2" xfId="124"/>
    <cellStyle name="xl141" xfId="125"/>
    <cellStyle name="xl141 2" xfId="126"/>
    <cellStyle name="xl142" xfId="127"/>
    <cellStyle name="xl142 2" xfId="128"/>
    <cellStyle name="xl143" xfId="129"/>
    <cellStyle name="xl143 2" xfId="130"/>
    <cellStyle name="xl144" xfId="131"/>
    <cellStyle name="xl144 2" xfId="132"/>
    <cellStyle name="xl145" xfId="133"/>
    <cellStyle name="xl145 2" xfId="134"/>
    <cellStyle name="xl146" xfId="135"/>
    <cellStyle name="xl146 2" xfId="136"/>
    <cellStyle name="xl147" xfId="137"/>
    <cellStyle name="xl147 2" xfId="138"/>
    <cellStyle name="xl148" xfId="139"/>
    <cellStyle name="xl148 2" xfId="140"/>
    <cellStyle name="xl149" xfId="141"/>
    <cellStyle name="xl149 2" xfId="142"/>
    <cellStyle name="xl150" xfId="143"/>
    <cellStyle name="xl150 2" xfId="144"/>
    <cellStyle name="xl151" xfId="145"/>
    <cellStyle name="xl151 2" xfId="146"/>
    <cellStyle name="xl152" xfId="147"/>
    <cellStyle name="xl152 2" xfId="148"/>
    <cellStyle name="xl153" xfId="149"/>
    <cellStyle name="xl153 2" xfId="150"/>
    <cellStyle name="xl154" xfId="151"/>
    <cellStyle name="xl154 2" xfId="152"/>
    <cellStyle name="xl155" xfId="153"/>
    <cellStyle name="xl155 2" xfId="154"/>
    <cellStyle name="xl156" xfId="155"/>
    <cellStyle name="xl156 2" xfId="156"/>
    <cellStyle name="xl157" xfId="157"/>
    <cellStyle name="xl157 2" xfId="158"/>
    <cellStyle name="xl158" xfId="159"/>
    <cellStyle name="xl158 2" xfId="160"/>
    <cellStyle name="xl159" xfId="161"/>
    <cellStyle name="xl159 2" xfId="162"/>
    <cellStyle name="xl160" xfId="163"/>
    <cellStyle name="xl160 2" xfId="164"/>
    <cellStyle name="xl161" xfId="165"/>
    <cellStyle name="xl161 2" xfId="166"/>
    <cellStyle name="xl162" xfId="167"/>
    <cellStyle name="xl162 2" xfId="168"/>
    <cellStyle name="xl163" xfId="169"/>
    <cellStyle name="xl163 2" xfId="170"/>
    <cellStyle name="xl164" xfId="171"/>
    <cellStyle name="xl164 2" xfId="172"/>
    <cellStyle name="xl165" xfId="173"/>
    <cellStyle name="xl165 2" xfId="174"/>
    <cellStyle name="xl166" xfId="175"/>
    <cellStyle name="xl166 2" xfId="176"/>
    <cellStyle name="xl167" xfId="177"/>
    <cellStyle name="xl167 2" xfId="178"/>
    <cellStyle name="xl168" xfId="179"/>
    <cellStyle name="xl168 2" xfId="180"/>
    <cellStyle name="xl169" xfId="181"/>
    <cellStyle name="xl169 2" xfId="182"/>
    <cellStyle name="xl170" xfId="183"/>
    <cellStyle name="xl170 2" xfId="184"/>
    <cellStyle name="xl171" xfId="185"/>
    <cellStyle name="xl171 2" xfId="186"/>
    <cellStyle name="xl172" xfId="187"/>
    <cellStyle name="xl172 2" xfId="188"/>
    <cellStyle name="xl173" xfId="189"/>
    <cellStyle name="xl173 2" xfId="190"/>
    <cellStyle name="xl174" xfId="191"/>
    <cellStyle name="xl174 2" xfId="192"/>
    <cellStyle name="xl175" xfId="193"/>
    <cellStyle name="xl175 2" xfId="194"/>
    <cellStyle name="xl176" xfId="195"/>
    <cellStyle name="xl176 2" xfId="196"/>
    <cellStyle name="xl177" xfId="197"/>
    <cellStyle name="xl177 2" xfId="198"/>
    <cellStyle name="xl178" xfId="199"/>
    <cellStyle name="xl178 2" xfId="200"/>
    <cellStyle name="xl179" xfId="201"/>
    <cellStyle name="xl179 2" xfId="202"/>
    <cellStyle name="xl180" xfId="203"/>
    <cellStyle name="xl180 2" xfId="204"/>
    <cellStyle name="xl181" xfId="205"/>
    <cellStyle name="xl181 2" xfId="206"/>
    <cellStyle name="xl182" xfId="207"/>
    <cellStyle name="xl182 2" xfId="208"/>
    <cellStyle name="xl183" xfId="209"/>
    <cellStyle name="xl184" xfId="210"/>
    <cellStyle name="xl185" xfId="211"/>
    <cellStyle name="xl186" xfId="212"/>
    <cellStyle name="xl187" xfId="213"/>
    <cellStyle name="xl188" xfId="214"/>
    <cellStyle name="xl189" xfId="215"/>
    <cellStyle name="xl190" xfId="216"/>
    <cellStyle name="xl191" xfId="217"/>
    <cellStyle name="xl192" xfId="218"/>
    <cellStyle name="xl193" xfId="219"/>
    <cellStyle name="xl194" xfId="220"/>
    <cellStyle name="xl195" xfId="221"/>
    <cellStyle name="xl196" xfId="222"/>
    <cellStyle name="xl197" xfId="223"/>
    <cellStyle name="xl198" xfId="224"/>
    <cellStyle name="xl199" xfId="225"/>
    <cellStyle name="xl200" xfId="226"/>
    <cellStyle name="xl21" xfId="16"/>
    <cellStyle name="xl21 2" xfId="17"/>
    <cellStyle name="xl22" xfId="18"/>
    <cellStyle name="xl22 2" xfId="227"/>
    <cellStyle name="xl23" xfId="19"/>
    <cellStyle name="xl23 2" xfId="228"/>
    <cellStyle name="xl24" xfId="20"/>
    <cellStyle name="xl24 2" xfId="229"/>
    <cellStyle name="xl25" xfId="21"/>
    <cellStyle name="xl25 2" xfId="230"/>
    <cellStyle name="xl26" xfId="22"/>
    <cellStyle name="xl26 2" xfId="231"/>
    <cellStyle name="xl27" xfId="23"/>
    <cellStyle name="xl27 2" xfId="232"/>
    <cellStyle name="xl28" xfId="24"/>
    <cellStyle name="xl28 2" xfId="233"/>
    <cellStyle name="xl29" xfId="25"/>
    <cellStyle name="xl29 2" xfId="234"/>
    <cellStyle name="xl30" xfId="26"/>
    <cellStyle name="xl30 2" xfId="235"/>
    <cellStyle name="xl31" xfId="27"/>
    <cellStyle name="xl31 2" xfId="236"/>
    <cellStyle name="xl32" xfId="28"/>
    <cellStyle name="xl33" xfId="29"/>
    <cellStyle name="xl33 2" xfId="237"/>
    <cellStyle name="xl34" xfId="30"/>
    <cellStyle name="xl34 2" xfId="238"/>
    <cellStyle name="xl35" xfId="31"/>
    <cellStyle name="xl35 2" xfId="239"/>
    <cellStyle name="xl36" xfId="32"/>
    <cellStyle name="xl36 2" xfId="240"/>
    <cellStyle name="xl37" xfId="4"/>
    <cellStyle name="xl37 2" xfId="241"/>
    <cellStyle name="xl38" xfId="3"/>
    <cellStyle name="xl38 2" xfId="242"/>
    <cellStyle name="xl39" xfId="33"/>
    <cellStyle name="xl39 2" xfId="243"/>
    <cellStyle name="xl40" xfId="244"/>
    <cellStyle name="xl40 2" xfId="245"/>
    <cellStyle name="xl41" xfId="246"/>
    <cellStyle name="xl41 2" xfId="247"/>
    <cellStyle name="xl42" xfId="34"/>
    <cellStyle name="xl42 2" xfId="248"/>
    <cellStyle name="xl43" xfId="249"/>
    <cellStyle name="xl43 2" xfId="250"/>
    <cellStyle name="xl44" xfId="251"/>
    <cellStyle name="xl44 2" xfId="252"/>
    <cellStyle name="xl45" xfId="253"/>
    <cellStyle name="xl45 2" xfId="254"/>
    <cellStyle name="xl45 3" xfId="255"/>
    <cellStyle name="xl46" xfId="256"/>
    <cellStyle name="xl46 2" xfId="257"/>
    <cellStyle name="xl46 3" xfId="258"/>
    <cellStyle name="xl47" xfId="259"/>
    <cellStyle name="xl47 2" xfId="260"/>
    <cellStyle name="xl48" xfId="261"/>
    <cellStyle name="xl48 2" xfId="262"/>
    <cellStyle name="xl48 3" xfId="263"/>
    <cellStyle name="xl49" xfId="264"/>
    <cellStyle name="xl49 2" xfId="265"/>
    <cellStyle name="xl50" xfId="266"/>
    <cellStyle name="xl50 2" xfId="267"/>
    <cellStyle name="xl51" xfId="268"/>
    <cellStyle name="xl51 2" xfId="269"/>
    <cellStyle name="xl52" xfId="270"/>
    <cellStyle name="xl52 2" xfId="271"/>
    <cellStyle name="xl53" xfId="272"/>
    <cellStyle name="xl53 2" xfId="273"/>
    <cellStyle name="xl54" xfId="274"/>
    <cellStyle name="xl54 2" xfId="275"/>
    <cellStyle name="xl55" xfId="276"/>
    <cellStyle name="xl55 2" xfId="277"/>
    <cellStyle name="xl56" xfId="278"/>
    <cellStyle name="xl56 2" xfId="279"/>
    <cellStyle name="xl56 3" xfId="280"/>
    <cellStyle name="xl57" xfId="281"/>
    <cellStyle name="xl57 2" xfId="282"/>
    <cellStyle name="xl58" xfId="283"/>
    <cellStyle name="xl58 2" xfId="284"/>
    <cellStyle name="xl59" xfId="285"/>
    <cellStyle name="xl59 2" xfId="286"/>
    <cellStyle name="xl60" xfId="287"/>
    <cellStyle name="xl60 2" xfId="288"/>
    <cellStyle name="xl61" xfId="289"/>
    <cellStyle name="xl61 2" xfId="290"/>
    <cellStyle name="xl62" xfId="291"/>
    <cellStyle name="xl62 2" xfId="292"/>
    <cellStyle name="xl63" xfId="293"/>
    <cellStyle name="xl63 2" xfId="294"/>
    <cellStyle name="xl64" xfId="295"/>
    <cellStyle name="xl64 2" xfId="296"/>
    <cellStyle name="xl65" xfId="297"/>
    <cellStyle name="xl65 2" xfId="298"/>
    <cellStyle name="xl66" xfId="299"/>
    <cellStyle name="xl66 2" xfId="300"/>
    <cellStyle name="xl67" xfId="301"/>
    <cellStyle name="xl67 2" xfId="302"/>
    <cellStyle name="xl68" xfId="303"/>
    <cellStyle name="xl68 2" xfId="304"/>
    <cellStyle name="xl69" xfId="305"/>
    <cellStyle name="xl69 2" xfId="306"/>
    <cellStyle name="xl70" xfId="307"/>
    <cellStyle name="xl70 2" xfId="308"/>
    <cellStyle name="xl71" xfId="309"/>
    <cellStyle name="xl71 2" xfId="310"/>
    <cellStyle name="xl72" xfId="311"/>
    <cellStyle name="xl72 2" xfId="312"/>
    <cellStyle name="xl73" xfId="313"/>
    <cellStyle name="xl73 2" xfId="314"/>
    <cellStyle name="xl74" xfId="315"/>
    <cellStyle name="xl74 2" xfId="316"/>
    <cellStyle name="xl75" xfId="317"/>
    <cellStyle name="xl75 2" xfId="318"/>
    <cellStyle name="xl75 3" xfId="319"/>
    <cellStyle name="xl76" xfId="320"/>
    <cellStyle name="xl76 2" xfId="321"/>
    <cellStyle name="xl77" xfId="322"/>
    <cellStyle name="xl77 2" xfId="323"/>
    <cellStyle name="xl78" xfId="324"/>
    <cellStyle name="xl78 2" xfId="325"/>
    <cellStyle name="xl79" xfId="326"/>
    <cellStyle name="xl79 2" xfId="327"/>
    <cellStyle name="xl80" xfId="328"/>
    <cellStyle name="xl80 2" xfId="329"/>
    <cellStyle name="xl81" xfId="330"/>
    <cellStyle name="xl81 2" xfId="331"/>
    <cellStyle name="xl82" xfId="332"/>
    <cellStyle name="xl82 2" xfId="333"/>
    <cellStyle name="xl83" xfId="334"/>
    <cellStyle name="xl83 2" xfId="335"/>
    <cellStyle name="xl84" xfId="336"/>
    <cellStyle name="xl84 2" xfId="337"/>
    <cellStyle name="xl85" xfId="338"/>
    <cellStyle name="xl85 2" xfId="339"/>
    <cellStyle name="xl86" xfId="340"/>
    <cellStyle name="xl86 2" xfId="341"/>
    <cellStyle name="xl87" xfId="342"/>
    <cellStyle name="xl87 2" xfId="343"/>
    <cellStyle name="xl88" xfId="344"/>
    <cellStyle name="xl88 2" xfId="345"/>
    <cellStyle name="xl89" xfId="346"/>
    <cellStyle name="xl89 2" xfId="347"/>
    <cellStyle name="xl90" xfId="348"/>
    <cellStyle name="xl90 2" xfId="349"/>
    <cellStyle name="xl91" xfId="350"/>
    <cellStyle name="xl91 2" xfId="351"/>
    <cellStyle name="xl92" xfId="352"/>
    <cellStyle name="xl92 2" xfId="353"/>
    <cellStyle name="xl93" xfId="354"/>
    <cellStyle name="xl93 2" xfId="355"/>
    <cellStyle name="xl94" xfId="356"/>
    <cellStyle name="xl94 2" xfId="357"/>
    <cellStyle name="xl95" xfId="358"/>
    <cellStyle name="xl95 2" xfId="359"/>
    <cellStyle name="xl96" xfId="360"/>
    <cellStyle name="xl96 2" xfId="361"/>
    <cellStyle name="xl97" xfId="362"/>
    <cellStyle name="xl97 2" xfId="363"/>
    <cellStyle name="xl98" xfId="364"/>
    <cellStyle name="xl98 2" xfId="365"/>
    <cellStyle name="xl99" xfId="366"/>
    <cellStyle name="xl99 2" xfId="367"/>
    <cellStyle name="Обычный 2" xfId="5"/>
    <cellStyle name="Обычный 2 2" xfId="35"/>
    <cellStyle name="Обычный 3" xfId="36"/>
    <cellStyle name="Обычный 3 2" xfId="368"/>
    <cellStyle name="Обычный 4" xfId="37"/>
    <cellStyle name="Обычный 5" xfId="38"/>
    <cellStyle name="Обычный 6" xfId="39"/>
    <cellStyle name="Обычный 7" xfId="40"/>
    <cellStyle name="Примечание 2" xfId="369"/>
    <cellStyle name="Стиль 1" xfId="370"/>
    <cellStyle name="Финансовый 2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zoomScale="85" zoomScaleNormal="85" workbookViewId="0">
      <pane ySplit="4" topLeftCell="A5" activePane="bottomLeft" state="frozen"/>
      <selection pane="bottomLeft" sqref="A1:M1"/>
    </sheetView>
  </sheetViews>
  <sheetFormatPr defaultRowHeight="14.25" x14ac:dyDescent="0.2"/>
  <cols>
    <col min="1" max="1" width="45.83203125" style="1" customWidth="1"/>
    <col min="2" max="2" width="6.1640625" style="1" customWidth="1"/>
    <col min="3" max="3" width="6.33203125" style="1" customWidth="1"/>
    <col min="4" max="7" width="25" style="1" customWidth="1"/>
    <col min="8" max="11" width="21.83203125" style="1" customWidth="1"/>
    <col min="12" max="12" width="25.5" style="1" customWidth="1"/>
    <col min="13" max="13" width="26.1640625" style="1" customWidth="1"/>
    <col min="14" max="16384" width="9.33203125" style="1"/>
  </cols>
  <sheetData>
    <row r="1" spans="1:13" ht="32.25" customHeight="1" x14ac:dyDescent="0.2">
      <c r="A1" s="21" t="s">
        <v>119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 customHeight="1" x14ac:dyDescent="0.2">
      <c r="A2" s="22" t="s">
        <v>105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56.25" customHeight="1" x14ac:dyDescent="0.2">
      <c r="A3" s="13" t="s">
        <v>104</v>
      </c>
      <c r="B3" s="13" t="s">
        <v>103</v>
      </c>
      <c r="C3" s="13" t="s">
        <v>102</v>
      </c>
      <c r="D3" s="13" t="s">
        <v>109</v>
      </c>
      <c r="E3" s="13" t="s">
        <v>110</v>
      </c>
      <c r="F3" s="13" t="s">
        <v>111</v>
      </c>
      <c r="G3" s="13" t="s">
        <v>101</v>
      </c>
      <c r="H3" s="13" t="s">
        <v>112</v>
      </c>
      <c r="I3" s="13" t="s">
        <v>113</v>
      </c>
      <c r="J3" s="13" t="s">
        <v>114</v>
      </c>
      <c r="K3" s="13" t="s">
        <v>115</v>
      </c>
      <c r="L3" s="13" t="s">
        <v>107</v>
      </c>
      <c r="M3" s="13" t="s">
        <v>116</v>
      </c>
    </row>
    <row r="4" spans="1:13" ht="14.45" customHeight="1" x14ac:dyDescent="0.2">
      <c r="A4" s="13" t="s">
        <v>100</v>
      </c>
      <c r="B4" s="13" t="s">
        <v>99</v>
      </c>
      <c r="C4" s="13" t="s">
        <v>98</v>
      </c>
      <c r="D4" s="13" t="s">
        <v>97</v>
      </c>
      <c r="E4" s="13" t="s">
        <v>96</v>
      </c>
      <c r="F4" s="13" t="s">
        <v>95</v>
      </c>
      <c r="G4" s="13" t="s">
        <v>94</v>
      </c>
      <c r="H4" s="13" t="s">
        <v>93</v>
      </c>
      <c r="I4" s="13" t="s">
        <v>92</v>
      </c>
      <c r="J4" s="13" t="s">
        <v>27</v>
      </c>
      <c r="K4" s="13" t="s">
        <v>20</v>
      </c>
      <c r="L4" s="13" t="s">
        <v>14</v>
      </c>
      <c r="M4" s="13" t="s">
        <v>10</v>
      </c>
    </row>
    <row r="5" spans="1:13" ht="15" customHeight="1" x14ac:dyDescent="0.2">
      <c r="A5" s="19" t="s">
        <v>91</v>
      </c>
      <c r="B5" s="18" t="s">
        <v>6</v>
      </c>
      <c r="C5" s="18" t="s">
        <v>8</v>
      </c>
      <c r="D5" s="15">
        <f>SUM(D6:D14)</f>
        <v>2176680939.5</v>
      </c>
      <c r="E5" s="15">
        <f>SUM(E6:E14)</f>
        <v>4326566119.1000004</v>
      </c>
      <c r="F5" s="15">
        <f>SUM(F6:F14)</f>
        <v>2821222860.0001998</v>
      </c>
      <c r="G5" s="15">
        <f>SUM(G6:G14)</f>
        <v>4128246471.7399998</v>
      </c>
      <c r="H5" s="15">
        <f>G5-D5</f>
        <v>1951565532.2399998</v>
      </c>
      <c r="I5" s="16">
        <f>IFERROR(G5/D5,"-")</f>
        <v>1.8965785921239744</v>
      </c>
      <c r="J5" s="17">
        <f t="shared" ref="J5:J39" si="0">G5-F5</f>
        <v>1307023611.7398</v>
      </c>
      <c r="K5" s="16">
        <f>IFERROR(G5/F5,"-")</f>
        <v>1.4632826531611569</v>
      </c>
      <c r="L5" s="15">
        <f>SUM(L6:L14)</f>
        <v>8078200391.8599997</v>
      </c>
      <c r="M5" s="15">
        <f>SUM(M6:M14)</f>
        <v>9268534451.5799999</v>
      </c>
    </row>
    <row r="6" spans="1:13" ht="64.5" customHeight="1" x14ac:dyDescent="0.2">
      <c r="A6" s="14" t="s">
        <v>90</v>
      </c>
      <c r="B6" s="13" t="s">
        <v>6</v>
      </c>
      <c r="C6" s="13" t="s">
        <v>4</v>
      </c>
      <c r="D6" s="10">
        <v>6088686.5700000003</v>
      </c>
      <c r="E6" s="10">
        <v>7429887</v>
      </c>
      <c r="F6" s="10">
        <v>7281289.2599999998</v>
      </c>
      <c r="G6" s="10">
        <v>7713701</v>
      </c>
      <c r="H6" s="10">
        <f>G6-D6</f>
        <v>1625014.4299999997</v>
      </c>
      <c r="I6" s="11">
        <f>IFERROR(G6/D6,"-")</f>
        <v>1.2668908000629764</v>
      </c>
      <c r="J6" s="12">
        <f t="shared" si="0"/>
        <v>432411.74000000022</v>
      </c>
      <c r="K6" s="11">
        <f t="shared" ref="K6:K72" si="1">IFERROR(G6/F6,"-")</f>
        <v>1.0593866998768293</v>
      </c>
      <c r="L6" s="10">
        <v>7713701</v>
      </c>
      <c r="M6" s="10">
        <v>7713701</v>
      </c>
    </row>
    <row r="7" spans="1:13" ht="80.099999999999994" customHeight="1" x14ac:dyDescent="0.2">
      <c r="A7" s="14" t="s">
        <v>89</v>
      </c>
      <c r="B7" s="13" t="s">
        <v>6</v>
      </c>
      <c r="C7" s="13" t="s">
        <v>1</v>
      </c>
      <c r="D7" s="10">
        <v>168081935.19999999</v>
      </c>
      <c r="E7" s="10">
        <v>181571725</v>
      </c>
      <c r="F7" s="10">
        <v>177940290.5</v>
      </c>
      <c r="G7" s="10">
        <v>187028665</v>
      </c>
      <c r="H7" s="10">
        <f>G7-D7</f>
        <v>18946729.800000012</v>
      </c>
      <c r="I7" s="11">
        <f>IFERROR(G7/D7,"-")</f>
        <v>1.1127231774042545</v>
      </c>
      <c r="J7" s="12">
        <f t="shared" si="0"/>
        <v>9088374.5</v>
      </c>
      <c r="K7" s="11">
        <f t="shared" si="1"/>
        <v>1.0510754167842611</v>
      </c>
      <c r="L7" s="10">
        <v>187028665</v>
      </c>
      <c r="M7" s="10">
        <v>187028665</v>
      </c>
    </row>
    <row r="8" spans="1:13" ht="96.6" customHeight="1" x14ac:dyDescent="0.2">
      <c r="A8" s="14" t="s">
        <v>88</v>
      </c>
      <c r="B8" s="13" t="s">
        <v>6</v>
      </c>
      <c r="C8" s="13" t="s">
        <v>13</v>
      </c>
      <c r="D8" s="10">
        <v>340966864.18000001</v>
      </c>
      <c r="E8" s="10">
        <v>351365773</v>
      </c>
      <c r="F8" s="10">
        <v>380589354.31999999</v>
      </c>
      <c r="G8" s="10">
        <v>361705966</v>
      </c>
      <c r="H8" s="10">
        <f>G8-D8</f>
        <v>20739101.819999993</v>
      </c>
      <c r="I8" s="11">
        <f>IFERROR(G8/D8,"-")</f>
        <v>1.0608243908682329</v>
      </c>
      <c r="J8" s="12">
        <f t="shared" si="0"/>
        <v>-18883388.319999993</v>
      </c>
      <c r="K8" s="11">
        <f t="shared" si="1"/>
        <v>0.95038382417779654</v>
      </c>
      <c r="L8" s="10">
        <v>361705966</v>
      </c>
      <c r="M8" s="10">
        <v>361705966</v>
      </c>
    </row>
    <row r="9" spans="1:13" ht="15" customHeight="1" x14ac:dyDescent="0.2">
      <c r="A9" s="14" t="s">
        <v>87</v>
      </c>
      <c r="B9" s="13" t="s">
        <v>6</v>
      </c>
      <c r="C9" s="13" t="s">
        <v>19</v>
      </c>
      <c r="D9" s="10">
        <v>312033620.38000005</v>
      </c>
      <c r="E9" s="10">
        <v>422403822</v>
      </c>
      <c r="F9" s="10">
        <v>464906515.86119998</v>
      </c>
      <c r="G9" s="10">
        <v>348061681</v>
      </c>
      <c r="H9" s="10">
        <f>G9-D9</f>
        <v>36028060.619999945</v>
      </c>
      <c r="I9" s="11">
        <f>IFERROR(G9/D9,"-")</f>
        <v>1.1154621113459644</v>
      </c>
      <c r="J9" s="12">
        <f t="shared" si="0"/>
        <v>-116844834.86119998</v>
      </c>
      <c r="K9" s="11">
        <f t="shared" si="1"/>
        <v>0.74867025762210537</v>
      </c>
      <c r="L9" s="10">
        <v>307311354</v>
      </c>
      <c r="M9" s="10">
        <v>309026954</v>
      </c>
    </row>
    <row r="10" spans="1:13" ht="64.5" customHeight="1" x14ac:dyDescent="0.2">
      <c r="A10" s="14" t="s">
        <v>86</v>
      </c>
      <c r="B10" s="13" t="s">
        <v>6</v>
      </c>
      <c r="C10" s="13" t="s">
        <v>26</v>
      </c>
      <c r="D10" s="10">
        <v>151682353.48000002</v>
      </c>
      <c r="E10" s="10">
        <v>156367190</v>
      </c>
      <c r="F10" s="10">
        <v>162082465.57999998</v>
      </c>
      <c r="G10" s="10">
        <v>162499241</v>
      </c>
      <c r="H10" s="10">
        <f>G10-D10</f>
        <v>10816887.519999981</v>
      </c>
      <c r="I10" s="11">
        <f>IFERROR(G10/D10,"-")</f>
        <v>1.0713127616484817</v>
      </c>
      <c r="J10" s="12">
        <f t="shared" si="0"/>
        <v>416775.42000001669</v>
      </c>
      <c r="K10" s="11">
        <f t="shared" si="1"/>
        <v>1.0025713788256405</v>
      </c>
      <c r="L10" s="10">
        <v>162499241</v>
      </c>
      <c r="M10" s="10">
        <v>162499241</v>
      </c>
    </row>
    <row r="11" spans="1:13" ht="32.25" customHeight="1" x14ac:dyDescent="0.2">
      <c r="A11" s="14" t="s">
        <v>85</v>
      </c>
      <c r="B11" s="13" t="s">
        <v>6</v>
      </c>
      <c r="C11" s="13" t="s">
        <v>46</v>
      </c>
      <c r="D11" s="10">
        <v>44236844.710000001</v>
      </c>
      <c r="E11" s="10">
        <v>46341903</v>
      </c>
      <c r="F11" s="10">
        <v>45415064.939999998</v>
      </c>
      <c r="G11" s="10">
        <v>306827039</v>
      </c>
      <c r="H11" s="10">
        <f>G11-D11</f>
        <v>262590194.28999999</v>
      </c>
      <c r="I11" s="11">
        <f>IFERROR(G11/D11,"-")</f>
        <v>6.9360064220547795</v>
      </c>
      <c r="J11" s="12">
        <f t="shared" si="0"/>
        <v>261411974.06</v>
      </c>
      <c r="K11" s="11">
        <f t="shared" si="1"/>
        <v>6.756062980541012</v>
      </c>
      <c r="L11" s="10">
        <v>42028339</v>
      </c>
      <c r="M11" s="10">
        <v>42028339</v>
      </c>
    </row>
    <row r="12" spans="1:13" ht="32.25" customHeight="1" x14ac:dyDescent="0.2">
      <c r="A12" s="14" t="s">
        <v>118</v>
      </c>
      <c r="B12" s="13" t="s">
        <v>6</v>
      </c>
      <c r="C12" s="20" t="s">
        <v>42</v>
      </c>
      <c r="D12" s="10">
        <v>431537235.75</v>
      </c>
      <c r="E12" s="10">
        <v>0</v>
      </c>
      <c r="F12" s="10">
        <v>0</v>
      </c>
      <c r="G12" s="10">
        <v>0</v>
      </c>
      <c r="H12" s="10"/>
      <c r="I12" s="11"/>
      <c r="J12" s="12"/>
      <c r="K12" s="11"/>
      <c r="L12" s="10">
        <v>0</v>
      </c>
      <c r="M12" s="10">
        <v>0</v>
      </c>
    </row>
    <row r="13" spans="1:13" ht="15" customHeight="1" x14ac:dyDescent="0.2">
      <c r="A13" s="14" t="s">
        <v>84</v>
      </c>
      <c r="B13" s="13" t="s">
        <v>6</v>
      </c>
      <c r="C13" s="13" t="s">
        <v>20</v>
      </c>
      <c r="D13" s="10">
        <v>0</v>
      </c>
      <c r="E13" s="10">
        <v>270000000</v>
      </c>
      <c r="F13" s="10">
        <v>290813640.66159999</v>
      </c>
      <c r="G13" s="10">
        <v>270000000</v>
      </c>
      <c r="H13" s="10">
        <f>G13-D13</f>
        <v>270000000</v>
      </c>
      <c r="I13" s="11" t="str">
        <f>IFERROR(G13/D13,"-")</f>
        <v>-</v>
      </c>
      <c r="J13" s="12">
        <f t="shared" si="0"/>
        <v>-20813640.661599994</v>
      </c>
      <c r="K13" s="11">
        <f t="shared" si="1"/>
        <v>0.92842962725459155</v>
      </c>
      <c r="L13" s="10">
        <v>270000000</v>
      </c>
      <c r="M13" s="10">
        <v>270000000</v>
      </c>
    </row>
    <row r="14" spans="1:13" ht="15" customHeight="1" x14ac:dyDescent="0.2">
      <c r="A14" s="14" t="s">
        <v>83</v>
      </c>
      <c r="B14" s="13" t="s">
        <v>6</v>
      </c>
      <c r="C14" s="13" t="s">
        <v>10</v>
      </c>
      <c r="D14" s="10">
        <v>722053399.23000002</v>
      </c>
      <c r="E14" s="10">
        <v>2891085819.0999999</v>
      </c>
      <c r="F14" s="10">
        <v>1292194238.8773999</v>
      </c>
      <c r="G14" s="10">
        <v>2484410178.7399998</v>
      </c>
      <c r="H14" s="10">
        <f>G14-D14</f>
        <v>1762356779.5099998</v>
      </c>
      <c r="I14" s="11">
        <f>IFERROR(G14/D14,"-")</f>
        <v>3.4407568489939697</v>
      </c>
      <c r="J14" s="12">
        <f t="shared" si="0"/>
        <v>1192215939.8625998</v>
      </c>
      <c r="K14" s="11">
        <f t="shared" si="1"/>
        <v>1.9226290475481018</v>
      </c>
      <c r="L14" s="10">
        <v>6739913125.8599997</v>
      </c>
      <c r="M14" s="10">
        <v>7928531585.5799999</v>
      </c>
    </row>
    <row r="15" spans="1:13" ht="15" customHeight="1" x14ac:dyDescent="0.2">
      <c r="A15" s="19" t="s">
        <v>82</v>
      </c>
      <c r="B15" s="18" t="s">
        <v>4</v>
      </c>
      <c r="C15" s="18" t="s">
        <v>8</v>
      </c>
      <c r="D15" s="15">
        <f>SUM(D16:D18)</f>
        <v>2794720878.5899997</v>
      </c>
      <c r="E15" s="15">
        <f>SUM(E16:E17)</f>
        <v>184548410.30000001</v>
      </c>
      <c r="F15" s="15">
        <f>SUM(F16:F18)</f>
        <v>9983870710</v>
      </c>
      <c r="G15" s="15">
        <f>SUM(G16:G17)</f>
        <v>155872214.93000001</v>
      </c>
      <c r="H15" s="15">
        <f>G15-D15</f>
        <v>-2638848663.6599998</v>
      </c>
      <c r="I15" s="16">
        <f>IFERROR(G15/D15,"-")</f>
        <v>5.5773804147711915E-2</v>
      </c>
      <c r="J15" s="17">
        <f t="shared" si="0"/>
        <v>-9827998495.0699997</v>
      </c>
      <c r="K15" s="16">
        <f t="shared" si="1"/>
        <v>1.5612403190866242E-2</v>
      </c>
      <c r="L15" s="15">
        <f>SUM(L16:L17)</f>
        <v>142897555.93000001</v>
      </c>
      <c r="M15" s="15">
        <f>SUM(M16:M17)</f>
        <v>143397555.93000001</v>
      </c>
    </row>
    <row r="16" spans="1:13" ht="32.25" customHeight="1" x14ac:dyDescent="0.2">
      <c r="A16" s="14" t="s">
        <v>81</v>
      </c>
      <c r="B16" s="13" t="s">
        <v>4</v>
      </c>
      <c r="C16" s="13" t="s">
        <v>1</v>
      </c>
      <c r="D16" s="10">
        <v>88505053</v>
      </c>
      <c r="E16" s="10">
        <v>38278000</v>
      </c>
      <c r="F16" s="10">
        <v>112145800</v>
      </c>
      <c r="G16" s="10">
        <v>0</v>
      </c>
      <c r="H16" s="10">
        <f>G16-D16</f>
        <v>-88505053</v>
      </c>
      <c r="I16" s="11">
        <f>IFERROR(G16/D16,"-")</f>
        <v>0</v>
      </c>
      <c r="J16" s="12">
        <f t="shared" si="0"/>
        <v>-112145800</v>
      </c>
      <c r="K16" s="11">
        <f t="shared" si="1"/>
        <v>0</v>
      </c>
      <c r="L16" s="10">
        <v>0</v>
      </c>
      <c r="M16" s="10">
        <v>0</v>
      </c>
    </row>
    <row r="17" spans="1:13" ht="32.25" customHeight="1" x14ac:dyDescent="0.2">
      <c r="A17" s="14" t="s">
        <v>80</v>
      </c>
      <c r="B17" s="13" t="s">
        <v>4</v>
      </c>
      <c r="C17" s="13" t="s">
        <v>13</v>
      </c>
      <c r="D17" s="10">
        <v>206317533.37</v>
      </c>
      <c r="E17" s="10">
        <v>146270410.30000001</v>
      </c>
      <c r="F17" s="10">
        <v>218336425.30000001</v>
      </c>
      <c r="G17" s="10">
        <v>155872214.93000001</v>
      </c>
      <c r="H17" s="10">
        <f>G17-D17</f>
        <v>-50445318.439999998</v>
      </c>
      <c r="I17" s="11">
        <f>IFERROR(G17/D17,"-")</f>
        <v>0.75549669668872121</v>
      </c>
      <c r="J17" s="12">
        <f t="shared" si="0"/>
        <v>-62464210.370000005</v>
      </c>
      <c r="K17" s="11">
        <f t="shared" si="1"/>
        <v>0.71390843152180161</v>
      </c>
      <c r="L17" s="10">
        <v>142897555.93000001</v>
      </c>
      <c r="M17" s="10">
        <v>143397555.93000001</v>
      </c>
    </row>
    <row r="18" spans="1:13" ht="32.25" customHeight="1" x14ac:dyDescent="0.2">
      <c r="A18" s="14" t="s">
        <v>117</v>
      </c>
      <c r="B18" s="13" t="s">
        <v>4</v>
      </c>
      <c r="C18" s="20" t="s">
        <v>34</v>
      </c>
      <c r="D18" s="10">
        <v>2499898292.2199998</v>
      </c>
      <c r="E18" s="10">
        <v>0</v>
      </c>
      <c r="F18" s="10">
        <v>9653388484.7000008</v>
      </c>
      <c r="G18" s="10">
        <v>0</v>
      </c>
      <c r="H18" s="10"/>
      <c r="I18" s="11"/>
      <c r="J18" s="12"/>
      <c r="K18" s="11"/>
      <c r="L18" s="10">
        <v>0</v>
      </c>
      <c r="M18" s="10">
        <v>0</v>
      </c>
    </row>
    <row r="19" spans="1:13" ht="32.25" customHeight="1" x14ac:dyDescent="0.2">
      <c r="A19" s="19" t="s">
        <v>79</v>
      </c>
      <c r="B19" s="18" t="s">
        <v>1</v>
      </c>
      <c r="C19" s="18" t="s">
        <v>8</v>
      </c>
      <c r="D19" s="15">
        <f>SUM(D20:D23)</f>
        <v>1026544973.8099998</v>
      </c>
      <c r="E19" s="15">
        <f>SUM(E20:E23)</f>
        <v>991870809</v>
      </c>
      <c r="F19" s="15">
        <f>SUM(F20:F23)</f>
        <v>1096740959.9974999</v>
      </c>
      <c r="G19" s="15">
        <f>SUM(G20:G23)</f>
        <v>1096616700</v>
      </c>
      <c r="H19" s="15">
        <f>G19-D19</f>
        <v>70071726.190000176</v>
      </c>
      <c r="I19" s="16">
        <f>IFERROR(G19/D19,"-")</f>
        <v>1.0682597723214506</v>
      </c>
      <c r="J19" s="17">
        <f t="shared" si="0"/>
        <v>-124259.99749994278</v>
      </c>
      <c r="K19" s="16">
        <f t="shared" si="1"/>
        <v>0.99988670068682384</v>
      </c>
      <c r="L19" s="15">
        <f>SUM(L20:L23)</f>
        <v>947396286</v>
      </c>
      <c r="M19" s="15">
        <f>SUM(M20:M23)</f>
        <v>947007336</v>
      </c>
    </row>
    <row r="20" spans="1:13" ht="66.75" customHeight="1" x14ac:dyDescent="0.2">
      <c r="A20" s="14" t="s">
        <v>106</v>
      </c>
      <c r="B20" s="13" t="s">
        <v>1</v>
      </c>
      <c r="C20" s="20" t="s">
        <v>34</v>
      </c>
      <c r="D20" s="10">
        <v>60719715.789999999</v>
      </c>
      <c r="E20" s="10">
        <v>0</v>
      </c>
      <c r="F20" s="10">
        <v>24129861.299999997</v>
      </c>
      <c r="G20" s="10">
        <v>240000</v>
      </c>
      <c r="H20" s="10">
        <f>G20-D20</f>
        <v>-60479715.789999999</v>
      </c>
      <c r="I20" s="11">
        <f>IFERROR(G20/D20,"-")</f>
        <v>3.952587670700624E-3</v>
      </c>
      <c r="J20" s="12">
        <f t="shared" si="0"/>
        <v>-23889861.299999997</v>
      </c>
      <c r="K20" s="11">
        <f t="shared" si="1"/>
        <v>9.9461823263774837E-3</v>
      </c>
      <c r="L20" s="10">
        <v>240000</v>
      </c>
      <c r="M20" s="10">
        <v>240000</v>
      </c>
    </row>
    <row r="21" spans="1:13" ht="64.5" customHeight="1" x14ac:dyDescent="0.2">
      <c r="A21" s="14" t="s">
        <v>78</v>
      </c>
      <c r="B21" s="13" t="s">
        <v>1</v>
      </c>
      <c r="C21" s="13" t="s">
        <v>27</v>
      </c>
      <c r="D21" s="10">
        <v>722853685.57999992</v>
      </c>
      <c r="E21" s="10">
        <v>691962319</v>
      </c>
      <c r="F21" s="10">
        <v>690372169.94449997</v>
      </c>
      <c r="G21" s="10">
        <v>738675258</v>
      </c>
      <c r="H21" s="10">
        <f>G21-D21</f>
        <v>15821572.420000076</v>
      </c>
      <c r="I21" s="11">
        <f>IFERROR(G21/D21,"-")</f>
        <v>1.0218876554628136</v>
      </c>
      <c r="J21" s="12">
        <f t="shared" si="0"/>
        <v>48303088.055500031</v>
      </c>
      <c r="K21" s="11">
        <f t="shared" si="1"/>
        <v>1.0699667370128538</v>
      </c>
      <c r="L21" s="10">
        <v>707960473</v>
      </c>
      <c r="M21" s="10">
        <v>707571523</v>
      </c>
    </row>
    <row r="22" spans="1:13" ht="15" customHeight="1" x14ac:dyDescent="0.2">
      <c r="A22" s="14" t="s">
        <v>77</v>
      </c>
      <c r="B22" s="13" t="s">
        <v>1</v>
      </c>
      <c r="C22" s="13" t="s">
        <v>20</v>
      </c>
      <c r="D22" s="10">
        <v>2200000</v>
      </c>
      <c r="E22" s="10">
        <v>2200000</v>
      </c>
      <c r="F22" s="10">
        <v>2090000</v>
      </c>
      <c r="G22" s="10">
        <v>2200000</v>
      </c>
      <c r="H22" s="10">
        <f>G22-D22</f>
        <v>0</v>
      </c>
      <c r="I22" s="11">
        <f>IFERROR(G22/D22,"-")</f>
        <v>1</v>
      </c>
      <c r="J22" s="12">
        <f t="shared" si="0"/>
        <v>110000</v>
      </c>
      <c r="K22" s="11">
        <f t="shared" si="1"/>
        <v>1.0526315789473684</v>
      </c>
      <c r="L22" s="10">
        <v>0</v>
      </c>
      <c r="M22" s="10">
        <v>0</v>
      </c>
    </row>
    <row r="23" spans="1:13" ht="48.95" customHeight="1" x14ac:dyDescent="0.2">
      <c r="A23" s="14" t="s">
        <v>76</v>
      </c>
      <c r="B23" s="13" t="s">
        <v>1</v>
      </c>
      <c r="C23" s="13" t="s">
        <v>2</v>
      </c>
      <c r="D23" s="10">
        <v>240771572.43999997</v>
      </c>
      <c r="E23" s="10">
        <v>297708490</v>
      </c>
      <c r="F23" s="10">
        <v>380148928.75299996</v>
      </c>
      <c r="G23" s="10">
        <v>355501442</v>
      </c>
      <c r="H23" s="10">
        <f>G23-D23</f>
        <v>114729869.56000003</v>
      </c>
      <c r="I23" s="11">
        <f>IFERROR(G23/D23,"-")</f>
        <v>1.4765092008052181</v>
      </c>
      <c r="J23" s="12">
        <f t="shared" si="0"/>
        <v>-24647486.752999961</v>
      </c>
      <c r="K23" s="11">
        <f t="shared" si="1"/>
        <v>0.9351636032913444</v>
      </c>
      <c r="L23" s="10">
        <v>239195813</v>
      </c>
      <c r="M23" s="10">
        <v>239195813</v>
      </c>
    </row>
    <row r="24" spans="1:13" ht="15" customHeight="1" x14ac:dyDescent="0.2">
      <c r="A24" s="19" t="s">
        <v>75</v>
      </c>
      <c r="B24" s="18" t="s">
        <v>13</v>
      </c>
      <c r="C24" s="18" t="s">
        <v>8</v>
      </c>
      <c r="D24" s="15">
        <f>SUM(D25:D35)</f>
        <v>27913535040.409996</v>
      </c>
      <c r="E24" s="15">
        <f>SUM(E25:E35)</f>
        <v>22355681876.119995</v>
      </c>
      <c r="F24" s="15">
        <f>SUM(F25:F35)</f>
        <v>23820679329.997204</v>
      </c>
      <c r="G24" s="15">
        <f>SUM(G25:G35)</f>
        <v>18544505646.220001</v>
      </c>
      <c r="H24" s="15">
        <f>G24-D24</f>
        <v>-9369029394.1899948</v>
      </c>
      <c r="I24" s="16">
        <f>IFERROR(G24/D24,"-")</f>
        <v>0.66435532509133666</v>
      </c>
      <c r="J24" s="17">
        <f t="shared" si="0"/>
        <v>-5276173683.7772026</v>
      </c>
      <c r="K24" s="16">
        <f t="shared" si="1"/>
        <v>0.77850448298789887</v>
      </c>
      <c r="L24" s="15">
        <f>SUM(L25:L35)</f>
        <v>15595735564.289999</v>
      </c>
      <c r="M24" s="15">
        <f>SUM(M25:M35)</f>
        <v>14953541462.530001</v>
      </c>
    </row>
    <row r="25" spans="1:13" ht="15" customHeight="1" x14ac:dyDescent="0.2">
      <c r="A25" s="14" t="s">
        <v>74</v>
      </c>
      <c r="B25" s="13" t="s">
        <v>13</v>
      </c>
      <c r="C25" s="13" t="s">
        <v>6</v>
      </c>
      <c r="D25" s="10">
        <v>316080054.36000001</v>
      </c>
      <c r="E25" s="10">
        <v>355093928</v>
      </c>
      <c r="F25" s="10">
        <v>279369880.70520002</v>
      </c>
      <c r="G25" s="10">
        <v>305781868.97000003</v>
      </c>
      <c r="H25" s="10">
        <f>G25-D25</f>
        <v>-10298185.389999986</v>
      </c>
      <c r="I25" s="11">
        <f>IFERROR(G25/D25,"-")</f>
        <v>0.96741905967191832</v>
      </c>
      <c r="J25" s="12">
        <f t="shared" si="0"/>
        <v>26411988.264800012</v>
      </c>
      <c r="K25" s="11">
        <f t="shared" si="1"/>
        <v>1.0945412876940401</v>
      </c>
      <c r="L25" s="10">
        <v>269889753.30000001</v>
      </c>
      <c r="M25" s="10">
        <v>461976949.23000002</v>
      </c>
    </row>
    <row r="26" spans="1:13" ht="15" customHeight="1" x14ac:dyDescent="0.2">
      <c r="A26" s="14" t="s">
        <v>108</v>
      </c>
      <c r="B26" s="13" t="s">
        <v>13</v>
      </c>
      <c r="C26" s="20" t="s">
        <v>4</v>
      </c>
      <c r="D26" s="10">
        <v>0</v>
      </c>
      <c r="E26" s="10">
        <v>17452127.66</v>
      </c>
      <c r="F26" s="10">
        <v>16055957.4472</v>
      </c>
      <c r="G26" s="10">
        <v>42424000</v>
      </c>
      <c r="H26" s="10"/>
      <c r="I26" s="11"/>
      <c r="J26" s="12"/>
      <c r="K26" s="11"/>
      <c r="L26" s="10">
        <v>7803479</v>
      </c>
      <c r="M26" s="10">
        <v>14604779</v>
      </c>
    </row>
    <row r="27" spans="1:13" ht="32.25" customHeight="1" x14ac:dyDescent="0.2">
      <c r="A27" s="14" t="s">
        <v>73</v>
      </c>
      <c r="B27" s="13" t="s">
        <v>13</v>
      </c>
      <c r="C27" s="13" t="s">
        <v>13</v>
      </c>
      <c r="D27" s="10">
        <v>200000</v>
      </c>
      <c r="E27" s="10">
        <v>700000</v>
      </c>
      <c r="F27" s="10">
        <v>644000</v>
      </c>
      <c r="G27" s="10">
        <v>700000</v>
      </c>
      <c r="H27" s="10">
        <f>G27-D27</f>
        <v>500000</v>
      </c>
      <c r="I27" s="11">
        <f>IFERROR(G27/D27,"-")</f>
        <v>3.5</v>
      </c>
      <c r="J27" s="12">
        <f t="shared" si="0"/>
        <v>56000</v>
      </c>
      <c r="K27" s="11">
        <f t="shared" si="1"/>
        <v>1.0869565217391304</v>
      </c>
      <c r="L27" s="10">
        <v>700000</v>
      </c>
      <c r="M27" s="10">
        <v>700000</v>
      </c>
    </row>
    <row r="28" spans="1:13" ht="15" customHeight="1" x14ac:dyDescent="0.2">
      <c r="A28" s="14" t="s">
        <v>72</v>
      </c>
      <c r="B28" s="13" t="s">
        <v>13</v>
      </c>
      <c r="C28" s="13" t="s">
        <v>19</v>
      </c>
      <c r="D28" s="10">
        <v>11764339555.17</v>
      </c>
      <c r="E28" s="10">
        <v>8861876773.8799992</v>
      </c>
      <c r="F28" s="10">
        <v>8708580175.0144005</v>
      </c>
      <c r="G28" s="10">
        <v>7177238493.7399998</v>
      </c>
      <c r="H28" s="10">
        <f>G28-D28</f>
        <v>-4587101061.4300003</v>
      </c>
      <c r="I28" s="11">
        <f>IFERROR(G28/D28,"-")</f>
        <v>0.61008426865627696</v>
      </c>
      <c r="J28" s="12">
        <f t="shared" si="0"/>
        <v>-1531341681.2744007</v>
      </c>
      <c r="K28" s="11">
        <f t="shared" si="1"/>
        <v>0.82415713577881045</v>
      </c>
      <c r="L28" s="10">
        <v>5883417799.9499998</v>
      </c>
      <c r="M28" s="10">
        <v>4951791735.6999998</v>
      </c>
    </row>
    <row r="29" spans="1:13" ht="15" customHeight="1" x14ac:dyDescent="0.2">
      <c r="A29" s="14" t="s">
        <v>71</v>
      </c>
      <c r="B29" s="13" t="s">
        <v>13</v>
      </c>
      <c r="C29" s="13" t="s">
        <v>26</v>
      </c>
      <c r="D29" s="10">
        <v>33232991.560000002</v>
      </c>
      <c r="E29" s="10">
        <v>8105300</v>
      </c>
      <c r="F29" s="10">
        <v>30410454.805600002</v>
      </c>
      <c r="G29" s="10">
        <v>5743000</v>
      </c>
      <c r="H29" s="10">
        <f>G29-D29</f>
        <v>-27489991.560000002</v>
      </c>
      <c r="I29" s="11">
        <f>IFERROR(G29/D29,"-")</f>
        <v>0.17281020246496279</v>
      </c>
      <c r="J29" s="12">
        <f t="shared" si="0"/>
        <v>-24667454.805600002</v>
      </c>
      <c r="K29" s="11">
        <f t="shared" si="1"/>
        <v>0.18884952680623646</v>
      </c>
      <c r="L29" s="10">
        <v>20743000</v>
      </c>
      <c r="M29" s="10">
        <v>35504200</v>
      </c>
    </row>
    <row r="30" spans="1:13" ht="15" customHeight="1" x14ac:dyDescent="0.2">
      <c r="A30" s="14" t="s">
        <v>70</v>
      </c>
      <c r="B30" s="13" t="s">
        <v>13</v>
      </c>
      <c r="C30" s="13" t="s">
        <v>46</v>
      </c>
      <c r="D30" s="10">
        <v>661147375.05999994</v>
      </c>
      <c r="E30" s="10">
        <v>632995065</v>
      </c>
      <c r="F30" s="10">
        <v>586326579.08000004</v>
      </c>
      <c r="G30" s="10">
        <v>342860217</v>
      </c>
      <c r="H30" s="10">
        <f>G30-D30</f>
        <v>-318287158.05999994</v>
      </c>
      <c r="I30" s="11">
        <f>IFERROR(G30/D30,"-")</f>
        <v>0.51858364705582471</v>
      </c>
      <c r="J30" s="12">
        <f t="shared" si="0"/>
        <v>-243466362.08000004</v>
      </c>
      <c r="K30" s="11">
        <f t="shared" si="1"/>
        <v>0.58475980662172777</v>
      </c>
      <c r="L30" s="10">
        <v>315931278</v>
      </c>
      <c r="M30" s="10">
        <v>306159778</v>
      </c>
    </row>
    <row r="31" spans="1:13" ht="15" customHeight="1" x14ac:dyDescent="0.2">
      <c r="A31" s="14" t="s">
        <v>69</v>
      </c>
      <c r="B31" s="13" t="s">
        <v>13</v>
      </c>
      <c r="C31" s="13" t="s">
        <v>42</v>
      </c>
      <c r="D31" s="10">
        <v>4217527250.7999997</v>
      </c>
      <c r="E31" s="10">
        <v>3057738488.3299999</v>
      </c>
      <c r="F31" s="10">
        <v>3588481791.4236002</v>
      </c>
      <c r="G31" s="10">
        <v>2825976532.3299999</v>
      </c>
      <c r="H31" s="10">
        <f>G31-D31</f>
        <v>-1391550718.4699998</v>
      </c>
      <c r="I31" s="11">
        <f>IFERROR(G31/D31,"-")</f>
        <v>0.67005531067853941</v>
      </c>
      <c r="J31" s="12">
        <f t="shared" si="0"/>
        <v>-762505259.09360027</v>
      </c>
      <c r="K31" s="11">
        <f t="shared" si="1"/>
        <v>0.78751313134262724</v>
      </c>
      <c r="L31" s="10">
        <v>1196767698</v>
      </c>
      <c r="M31" s="10">
        <v>1196767698</v>
      </c>
    </row>
    <row r="32" spans="1:13" ht="32.25" customHeight="1" x14ac:dyDescent="0.2">
      <c r="A32" s="14" t="s">
        <v>68</v>
      </c>
      <c r="B32" s="13" t="s">
        <v>13</v>
      </c>
      <c r="C32" s="13" t="s">
        <v>34</v>
      </c>
      <c r="D32" s="10">
        <v>10154131032.07</v>
      </c>
      <c r="E32" s="10">
        <v>8678880766.2099991</v>
      </c>
      <c r="F32" s="10">
        <v>9798312011.6756001</v>
      </c>
      <c r="G32" s="10">
        <v>7020571354.21</v>
      </c>
      <c r="H32" s="10">
        <f>G32-D32</f>
        <v>-3133559677.8599997</v>
      </c>
      <c r="I32" s="11">
        <f>IFERROR(G32/D32,"-")</f>
        <v>0.69140050803331043</v>
      </c>
      <c r="J32" s="12">
        <f t="shared" si="0"/>
        <v>-2777740657.4656</v>
      </c>
      <c r="K32" s="11">
        <f t="shared" si="1"/>
        <v>0.71650824609834185</v>
      </c>
      <c r="L32" s="10">
        <v>7204848760.6599998</v>
      </c>
      <c r="M32" s="10">
        <v>7285893431.6800003</v>
      </c>
    </row>
    <row r="33" spans="1:13" ht="15" customHeight="1" x14ac:dyDescent="0.2">
      <c r="A33" s="14" t="s">
        <v>67</v>
      </c>
      <c r="B33" s="13" t="s">
        <v>13</v>
      </c>
      <c r="C33" s="13" t="s">
        <v>27</v>
      </c>
      <c r="D33" s="10">
        <v>62753510.93</v>
      </c>
      <c r="E33" s="10">
        <v>55922162.170000002</v>
      </c>
      <c r="F33" s="10">
        <v>78451769.196400002</v>
      </c>
      <c r="G33" s="10">
        <v>61037082</v>
      </c>
      <c r="H33" s="10">
        <f>G33-D33</f>
        <v>-1716428.9299999997</v>
      </c>
      <c r="I33" s="11">
        <f>IFERROR(G33/D33,"-")</f>
        <v>0.97264808128560909</v>
      </c>
      <c r="J33" s="12">
        <f t="shared" si="0"/>
        <v>-17414687.196400002</v>
      </c>
      <c r="K33" s="11">
        <f t="shared" si="1"/>
        <v>0.77802046563407357</v>
      </c>
      <c r="L33" s="10">
        <v>38783252</v>
      </c>
      <c r="M33" s="10">
        <v>38783252</v>
      </c>
    </row>
    <row r="34" spans="1:13" ht="32.25" customHeight="1" x14ac:dyDescent="0.2">
      <c r="A34" s="14" t="s">
        <v>66</v>
      </c>
      <c r="B34" s="13" t="s">
        <v>13</v>
      </c>
      <c r="C34" s="13" t="s">
        <v>20</v>
      </c>
      <c r="D34" s="10">
        <v>99000</v>
      </c>
      <c r="E34" s="10">
        <v>99000</v>
      </c>
      <c r="F34" s="10">
        <v>91080</v>
      </c>
      <c r="G34" s="10">
        <v>0</v>
      </c>
      <c r="H34" s="10">
        <f>G34-D34</f>
        <v>-99000</v>
      </c>
      <c r="I34" s="11">
        <f>IFERROR(G34/D34,"-")</f>
        <v>0</v>
      </c>
      <c r="J34" s="12">
        <f t="shared" si="0"/>
        <v>-91080</v>
      </c>
      <c r="K34" s="11">
        <f t="shared" si="1"/>
        <v>0</v>
      </c>
      <c r="L34" s="10">
        <v>0</v>
      </c>
      <c r="M34" s="10">
        <v>0</v>
      </c>
    </row>
    <row r="35" spans="1:13" ht="32.25" customHeight="1" x14ac:dyDescent="0.2">
      <c r="A35" s="14" t="s">
        <v>65</v>
      </c>
      <c r="B35" s="13" t="s">
        <v>13</v>
      </c>
      <c r="C35" s="13" t="s">
        <v>14</v>
      </c>
      <c r="D35" s="10">
        <v>704024270.46000028</v>
      </c>
      <c r="E35" s="10">
        <v>686818264.87</v>
      </c>
      <c r="F35" s="10">
        <v>733955630.64920008</v>
      </c>
      <c r="G35" s="10">
        <v>762173097.97000003</v>
      </c>
      <c r="H35" s="10">
        <f>G35-D35</f>
        <v>58148827.509999752</v>
      </c>
      <c r="I35" s="11">
        <f>IFERROR(G35/D35,"-")</f>
        <v>1.0825949188825637</v>
      </c>
      <c r="J35" s="12">
        <f t="shared" si="0"/>
        <v>28217467.320799947</v>
      </c>
      <c r="K35" s="11">
        <f t="shared" si="1"/>
        <v>1.0384457399636555</v>
      </c>
      <c r="L35" s="10">
        <v>656850543.38</v>
      </c>
      <c r="M35" s="10">
        <v>661359638.91999996</v>
      </c>
    </row>
    <row r="36" spans="1:13" ht="15" customHeight="1" x14ac:dyDescent="0.2">
      <c r="A36" s="19" t="s">
        <v>64</v>
      </c>
      <c r="B36" s="18" t="s">
        <v>19</v>
      </c>
      <c r="C36" s="18" t="s">
        <v>8</v>
      </c>
      <c r="D36" s="15">
        <f>SUM(D37:D40)</f>
        <v>2318402657.52</v>
      </c>
      <c r="E36" s="15">
        <f>SUM(E37:E40)</f>
        <v>1499435443.9699998</v>
      </c>
      <c r="F36" s="15">
        <f>SUM(F37:F40)</f>
        <v>3908703419.9972</v>
      </c>
      <c r="G36" s="15">
        <f>SUM(G37:G40)</f>
        <v>1212425228.3099999</v>
      </c>
      <c r="H36" s="15">
        <f>G36-D36</f>
        <v>-1105977429.21</v>
      </c>
      <c r="I36" s="16">
        <f>IFERROR(G36/D36,"-")</f>
        <v>0.52295714222780165</v>
      </c>
      <c r="J36" s="17">
        <f t="shared" si="0"/>
        <v>-2696278191.6872001</v>
      </c>
      <c r="K36" s="16">
        <f t="shared" si="1"/>
        <v>0.31018603819034918</v>
      </c>
      <c r="L36" s="15">
        <f>SUM(L37:L40)</f>
        <v>543823419.51999998</v>
      </c>
      <c r="M36" s="15">
        <f>SUM(M37:M40)</f>
        <v>475973182.37</v>
      </c>
    </row>
    <row r="37" spans="1:13" ht="15" customHeight="1" x14ac:dyDescent="0.2">
      <c r="A37" s="14" t="s">
        <v>63</v>
      </c>
      <c r="B37" s="13" t="s">
        <v>19</v>
      </c>
      <c r="C37" s="13" t="s">
        <v>6</v>
      </c>
      <c r="D37" s="10">
        <v>299199222.88999999</v>
      </c>
      <c r="E37" s="10">
        <v>70157808.540000007</v>
      </c>
      <c r="F37" s="10">
        <v>1186235991.3696001</v>
      </c>
      <c r="G37" s="10">
        <v>75870376.909999996</v>
      </c>
      <c r="H37" s="10">
        <f>G37-D37</f>
        <v>-223328845.97999999</v>
      </c>
      <c r="I37" s="11">
        <f>IFERROR(G37/D37,"-")</f>
        <v>0.25357812155111642</v>
      </c>
      <c r="J37" s="12">
        <f t="shared" si="0"/>
        <v>-1110365614.4596</v>
      </c>
      <c r="K37" s="11">
        <f t="shared" si="1"/>
        <v>6.3958923403092713E-2</v>
      </c>
      <c r="L37" s="10">
        <v>75870377</v>
      </c>
      <c r="M37" s="10">
        <v>75870377</v>
      </c>
    </row>
    <row r="38" spans="1:13" ht="15" customHeight="1" x14ac:dyDescent="0.2">
      <c r="A38" s="14" t="s">
        <v>62</v>
      </c>
      <c r="B38" s="13" t="s">
        <v>19</v>
      </c>
      <c r="C38" s="13" t="s">
        <v>4</v>
      </c>
      <c r="D38" s="10">
        <v>1161872413.22</v>
      </c>
      <c r="E38" s="10">
        <v>303828761.64999998</v>
      </c>
      <c r="F38" s="10">
        <v>1341175397.0207999</v>
      </c>
      <c r="G38" s="10">
        <v>383779093.30000001</v>
      </c>
      <c r="H38" s="10">
        <f>G38-D38</f>
        <v>-778093319.92000008</v>
      </c>
      <c r="I38" s="11">
        <f>IFERROR(G38/D38,"-")</f>
        <v>0.33031087487170729</v>
      </c>
      <c r="J38" s="12">
        <f t="shared" si="0"/>
        <v>-957396303.72079992</v>
      </c>
      <c r="K38" s="11">
        <f t="shared" si="1"/>
        <v>0.28615130739238287</v>
      </c>
      <c r="L38" s="10">
        <v>417595417.64999998</v>
      </c>
      <c r="M38" s="10">
        <v>349755980.5</v>
      </c>
    </row>
    <row r="39" spans="1:13" ht="15" customHeight="1" x14ac:dyDescent="0.2">
      <c r="A39" s="14" t="s">
        <v>61</v>
      </c>
      <c r="B39" s="13" t="s">
        <v>19</v>
      </c>
      <c r="C39" s="13" t="s">
        <v>1</v>
      </c>
      <c r="D39" s="10">
        <v>329209542.13999999</v>
      </c>
      <c r="E39" s="10">
        <v>404811814.63</v>
      </c>
      <c r="F39" s="10">
        <v>633419342.04479992</v>
      </c>
      <c r="G39" s="10">
        <v>698417861.50999999</v>
      </c>
      <c r="H39" s="10">
        <f>G39-D39</f>
        <v>369208319.37</v>
      </c>
      <c r="I39" s="11">
        <f>IFERROR(G39/D39,"-")</f>
        <v>2.1214994467353261</v>
      </c>
      <c r="J39" s="12">
        <f t="shared" si="0"/>
        <v>64998519.465200067</v>
      </c>
      <c r="K39" s="11">
        <f t="shared" si="1"/>
        <v>1.1026153057710115</v>
      </c>
      <c r="L39" s="10">
        <v>29286.87</v>
      </c>
      <c r="M39" s="10">
        <v>18486.87</v>
      </c>
    </row>
    <row r="40" spans="1:13" ht="32.25" customHeight="1" x14ac:dyDescent="0.2">
      <c r="A40" s="14" t="s">
        <v>60</v>
      </c>
      <c r="B40" s="13" t="s">
        <v>19</v>
      </c>
      <c r="C40" s="13" t="s">
        <v>19</v>
      </c>
      <c r="D40" s="10">
        <v>528121479.26999998</v>
      </c>
      <c r="E40" s="10">
        <v>720637059.14999998</v>
      </c>
      <c r="F40" s="10">
        <v>747872689.56200004</v>
      </c>
      <c r="G40" s="10">
        <v>54357896.590000004</v>
      </c>
      <c r="H40" s="10">
        <f>G40-D40</f>
        <v>-473763582.67999995</v>
      </c>
      <c r="I40" s="11">
        <f>IFERROR(G40/D40,"-")</f>
        <v>0.10292688088569438</v>
      </c>
      <c r="J40" s="12">
        <f t="shared" ref="J40:J71" si="2">G40-F40</f>
        <v>-693514792.972</v>
      </c>
      <c r="K40" s="11">
        <f t="shared" si="1"/>
        <v>7.2683355534529967E-2</v>
      </c>
      <c r="L40" s="10">
        <v>50328338</v>
      </c>
      <c r="M40" s="10">
        <v>50328338</v>
      </c>
    </row>
    <row r="41" spans="1:13" ht="15" customHeight="1" x14ac:dyDescent="0.2">
      <c r="A41" s="19" t="s">
        <v>59</v>
      </c>
      <c r="B41" s="18" t="s">
        <v>26</v>
      </c>
      <c r="C41" s="18" t="s">
        <v>8</v>
      </c>
      <c r="D41" s="15">
        <f>SUM(D42:D45)</f>
        <v>127598812.06999999</v>
      </c>
      <c r="E41" s="15">
        <f>SUM(E42:E45)</f>
        <v>335593765.77999997</v>
      </c>
      <c r="F41" s="15">
        <f>SUM(F42:F45)</f>
        <v>328881890.00439996</v>
      </c>
      <c r="G41" s="15">
        <f>SUM(G42:G45)</f>
        <v>34010341</v>
      </c>
      <c r="H41" s="15">
        <f>G41-D41</f>
        <v>-93588471.069999993</v>
      </c>
      <c r="I41" s="16">
        <f>IFERROR(G41/D41,"-")</f>
        <v>0.26654120401483139</v>
      </c>
      <c r="J41" s="17">
        <f t="shared" si="2"/>
        <v>-294871549.00439996</v>
      </c>
      <c r="K41" s="16">
        <f t="shared" si="1"/>
        <v>0.10341202125646076</v>
      </c>
      <c r="L41" s="15">
        <f>SUM(L42:L45)</f>
        <v>61566401</v>
      </c>
      <c r="M41" s="15">
        <f>SUM(M42:M45)</f>
        <v>12413071</v>
      </c>
    </row>
    <row r="42" spans="1:13" ht="15" customHeight="1" x14ac:dyDescent="0.2">
      <c r="A42" s="14" t="s">
        <v>58</v>
      </c>
      <c r="B42" s="13" t="s">
        <v>26</v>
      </c>
      <c r="C42" s="13" t="s">
        <v>6</v>
      </c>
      <c r="D42" s="10">
        <v>427337.14</v>
      </c>
      <c r="E42" s="10">
        <v>1001660</v>
      </c>
      <c r="F42" s="10">
        <v>969627.08219999995</v>
      </c>
      <c r="G42" s="10">
        <v>538050</v>
      </c>
      <c r="H42" s="10">
        <f>G42-D42</f>
        <v>110712.85999999999</v>
      </c>
      <c r="I42" s="11">
        <f>IFERROR(G42/D42,"-")</f>
        <v>1.2590761476992147</v>
      </c>
      <c r="J42" s="12">
        <f t="shared" si="2"/>
        <v>-431577.08219999995</v>
      </c>
      <c r="K42" s="11">
        <f t="shared" si="1"/>
        <v>0.55490405525721409</v>
      </c>
      <c r="L42" s="10">
        <v>538050</v>
      </c>
      <c r="M42" s="10">
        <v>538050</v>
      </c>
    </row>
    <row r="43" spans="1:13" ht="32.25" customHeight="1" x14ac:dyDescent="0.2">
      <c r="A43" s="14" t="s">
        <v>57</v>
      </c>
      <c r="B43" s="13" t="s">
        <v>26</v>
      </c>
      <c r="C43" s="13" t="s">
        <v>1</v>
      </c>
      <c r="D43" s="10">
        <v>59700</v>
      </c>
      <c r="E43" s="10">
        <v>58800</v>
      </c>
      <c r="F43" s="10">
        <v>57624</v>
      </c>
      <c r="G43" s="10">
        <v>0</v>
      </c>
      <c r="H43" s="10">
        <f>G43-D43</f>
        <v>-59700</v>
      </c>
      <c r="I43" s="11">
        <f>IFERROR(G43/D43,"-")</f>
        <v>0</v>
      </c>
      <c r="J43" s="12">
        <f t="shared" si="2"/>
        <v>-57624</v>
      </c>
      <c r="K43" s="11">
        <f t="shared" si="1"/>
        <v>0</v>
      </c>
      <c r="L43" s="10">
        <v>0</v>
      </c>
      <c r="M43" s="10">
        <v>0</v>
      </c>
    </row>
    <row r="44" spans="1:13" ht="32.25" customHeight="1" x14ac:dyDescent="0.2">
      <c r="A44" s="14" t="s">
        <v>56</v>
      </c>
      <c r="B44" s="13" t="s">
        <v>26</v>
      </c>
      <c r="C44" s="13" t="s">
        <v>13</v>
      </c>
      <c r="D44" s="10">
        <v>1259900</v>
      </c>
      <c r="E44" s="10">
        <v>1300000</v>
      </c>
      <c r="F44" s="10">
        <v>1422441.58</v>
      </c>
      <c r="G44" s="10">
        <v>650000</v>
      </c>
      <c r="H44" s="10">
        <f>G44-D44</f>
        <v>-609900</v>
      </c>
      <c r="I44" s="11">
        <f>IFERROR(G44/D44,"-")</f>
        <v>0.51591396142550994</v>
      </c>
      <c r="J44" s="12">
        <f t="shared" si="2"/>
        <v>-772441.58000000007</v>
      </c>
      <c r="K44" s="11">
        <f t="shared" si="1"/>
        <v>0.45696077022720327</v>
      </c>
      <c r="L44" s="10">
        <v>700000</v>
      </c>
      <c r="M44" s="10">
        <v>500000</v>
      </c>
    </row>
    <row r="45" spans="1:13" ht="32.25" customHeight="1" x14ac:dyDescent="0.2">
      <c r="A45" s="14" t="s">
        <v>55</v>
      </c>
      <c r="B45" s="13" t="s">
        <v>26</v>
      </c>
      <c r="C45" s="13" t="s">
        <v>19</v>
      </c>
      <c r="D45" s="10">
        <v>125851874.92999999</v>
      </c>
      <c r="E45" s="10">
        <v>333233305.77999997</v>
      </c>
      <c r="F45" s="10">
        <v>326432197.34219998</v>
      </c>
      <c r="G45" s="10">
        <v>32822291</v>
      </c>
      <c r="H45" s="10">
        <f>G45-D45</f>
        <v>-93029583.929999992</v>
      </c>
      <c r="I45" s="11">
        <f>IFERROR(G45/D45,"-")</f>
        <v>0.26080096953864274</v>
      </c>
      <c r="J45" s="12">
        <f t="shared" si="2"/>
        <v>-293609906.34219998</v>
      </c>
      <c r="K45" s="11">
        <f t="shared" si="1"/>
        <v>0.10054857108838526</v>
      </c>
      <c r="L45" s="10">
        <v>60328351</v>
      </c>
      <c r="M45" s="10">
        <v>11375021</v>
      </c>
    </row>
    <row r="46" spans="1:13" ht="15" customHeight="1" x14ac:dyDescent="0.2">
      <c r="A46" s="19" t="s">
        <v>54</v>
      </c>
      <c r="B46" s="18" t="s">
        <v>46</v>
      </c>
      <c r="C46" s="18" t="s">
        <v>8</v>
      </c>
      <c r="D46" s="15">
        <f>SUM(D47:D53)</f>
        <v>20027942696.66</v>
      </c>
      <c r="E46" s="15">
        <f>SUM(E47:E53)</f>
        <v>20661104128.419998</v>
      </c>
      <c r="F46" s="15">
        <f>SUM(F47:F53)</f>
        <v>21281671650.004501</v>
      </c>
      <c r="G46" s="15">
        <f>SUM(G47:G53)</f>
        <v>22183459917.099998</v>
      </c>
      <c r="H46" s="15">
        <f>G46-D46</f>
        <v>2155517220.4399986</v>
      </c>
      <c r="I46" s="16">
        <f>IFERROR(G46/D46,"-")</f>
        <v>1.1076254936958387</v>
      </c>
      <c r="J46" s="17">
        <f t="shared" si="2"/>
        <v>901788267.09549713</v>
      </c>
      <c r="K46" s="16">
        <f t="shared" si="1"/>
        <v>1.0423739395065474</v>
      </c>
      <c r="L46" s="15">
        <f>SUM(L47:L53)</f>
        <v>19922133493.459999</v>
      </c>
      <c r="M46" s="15">
        <f>SUM(M47:M53)</f>
        <v>18967087115.540001</v>
      </c>
    </row>
    <row r="47" spans="1:13" ht="15" customHeight="1" x14ac:dyDescent="0.2">
      <c r="A47" s="14" t="s">
        <v>53</v>
      </c>
      <c r="B47" s="13" t="s">
        <v>46</v>
      </c>
      <c r="C47" s="13" t="s">
        <v>6</v>
      </c>
      <c r="D47" s="10">
        <v>274535011.04000002</v>
      </c>
      <c r="E47" s="10">
        <v>340616969.69999999</v>
      </c>
      <c r="F47" s="10">
        <v>393031296.167</v>
      </c>
      <c r="G47" s="10">
        <v>0</v>
      </c>
      <c r="H47" s="10">
        <f>G47-D47</f>
        <v>-274535011.04000002</v>
      </c>
      <c r="I47" s="11">
        <f>IFERROR(G47/D47,"-")</f>
        <v>0</v>
      </c>
      <c r="J47" s="12">
        <f t="shared" si="2"/>
        <v>-393031296.167</v>
      </c>
      <c r="K47" s="11">
        <f t="shared" si="1"/>
        <v>0</v>
      </c>
      <c r="L47" s="10">
        <v>0</v>
      </c>
      <c r="M47" s="10">
        <v>0</v>
      </c>
    </row>
    <row r="48" spans="1:13" ht="15" customHeight="1" x14ac:dyDescent="0.2">
      <c r="A48" s="14" t="s">
        <v>52</v>
      </c>
      <c r="B48" s="13" t="s">
        <v>46</v>
      </c>
      <c r="C48" s="13" t="s">
        <v>4</v>
      </c>
      <c r="D48" s="10">
        <v>4578877176.5599995</v>
      </c>
      <c r="E48" s="10">
        <v>5066138006.0699997</v>
      </c>
      <c r="F48" s="10">
        <v>6087531044.7725</v>
      </c>
      <c r="G48" s="10">
        <v>5550628692.8100004</v>
      </c>
      <c r="H48" s="10">
        <f>G48-D48</f>
        <v>971751516.25000095</v>
      </c>
      <c r="I48" s="11">
        <f>IFERROR(G48/D48,"-")</f>
        <v>1.2122248487521246</v>
      </c>
      <c r="J48" s="12">
        <f t="shared" si="2"/>
        <v>-536902351.96249962</v>
      </c>
      <c r="K48" s="11">
        <f t="shared" si="1"/>
        <v>0.91180293816759261</v>
      </c>
      <c r="L48" s="10">
        <v>3664747466.27</v>
      </c>
      <c r="M48" s="10">
        <v>2709121699.29</v>
      </c>
    </row>
    <row r="49" spans="1:13" ht="15" customHeight="1" x14ac:dyDescent="0.2">
      <c r="A49" s="14" t="s">
        <v>51</v>
      </c>
      <c r="B49" s="13" t="s">
        <v>46</v>
      </c>
      <c r="C49" s="13" t="s">
        <v>1</v>
      </c>
      <c r="D49" s="10">
        <v>491543900.82000005</v>
      </c>
      <c r="E49" s="10">
        <v>520919306.23000002</v>
      </c>
      <c r="F49" s="10">
        <v>497343340.91850001</v>
      </c>
      <c r="G49" s="10">
        <v>652061018.72000003</v>
      </c>
      <c r="H49" s="10">
        <f>G49-D49</f>
        <v>160517117.89999998</v>
      </c>
      <c r="I49" s="11">
        <f>IFERROR(G49/D49,"-")</f>
        <v>1.3265570331199781</v>
      </c>
      <c r="J49" s="12">
        <f t="shared" si="2"/>
        <v>154717677.80150002</v>
      </c>
      <c r="K49" s="11">
        <f t="shared" si="1"/>
        <v>1.3110882665399026</v>
      </c>
      <c r="L49" s="10">
        <v>378268643.08999997</v>
      </c>
      <c r="M49" s="10">
        <v>378163634</v>
      </c>
    </row>
    <row r="50" spans="1:13" ht="32.25" customHeight="1" x14ac:dyDescent="0.2">
      <c r="A50" s="14" t="s">
        <v>50</v>
      </c>
      <c r="B50" s="13" t="s">
        <v>46</v>
      </c>
      <c r="C50" s="13" t="s">
        <v>13</v>
      </c>
      <c r="D50" s="10">
        <v>2280581505.04</v>
      </c>
      <c r="E50" s="10">
        <v>2325265344.0799999</v>
      </c>
      <c r="F50" s="10">
        <v>2231501503.526</v>
      </c>
      <c r="G50" s="10">
        <v>2486586607.6700001</v>
      </c>
      <c r="H50" s="10">
        <f>G50-D50</f>
        <v>206005102.63000011</v>
      </c>
      <c r="I50" s="11">
        <f>IFERROR(G50/D50,"-")</f>
        <v>1.0903300768574753</v>
      </c>
      <c r="J50" s="12">
        <f t="shared" si="2"/>
        <v>255085104.14400005</v>
      </c>
      <c r="K50" s="11">
        <f t="shared" si="1"/>
        <v>1.1143109712186792</v>
      </c>
      <c r="L50" s="10">
        <v>2409436042.27</v>
      </c>
      <c r="M50" s="10">
        <v>2409910020.27</v>
      </c>
    </row>
    <row r="51" spans="1:13" ht="48.95" customHeight="1" x14ac:dyDescent="0.2">
      <c r="A51" s="14" t="s">
        <v>49</v>
      </c>
      <c r="B51" s="13" t="s">
        <v>46</v>
      </c>
      <c r="C51" s="13" t="s">
        <v>19</v>
      </c>
      <c r="D51" s="10">
        <v>56745505.810000002</v>
      </c>
      <c r="E51" s="10">
        <v>57066871</v>
      </c>
      <c r="F51" s="10">
        <v>62330835.680999994</v>
      </c>
      <c r="G51" s="10">
        <v>64137105</v>
      </c>
      <c r="H51" s="10">
        <f>G51-D51</f>
        <v>7391599.1899999976</v>
      </c>
      <c r="I51" s="11">
        <f>IFERROR(G51/D51,"-")</f>
        <v>1.1302587594293223</v>
      </c>
      <c r="J51" s="12">
        <f t="shared" si="2"/>
        <v>1806269.3190000057</v>
      </c>
      <c r="K51" s="11">
        <f t="shared" si="1"/>
        <v>1.0289787438154083</v>
      </c>
      <c r="L51" s="10">
        <v>60158975.93</v>
      </c>
      <c r="M51" s="10">
        <v>60406707.079999998</v>
      </c>
    </row>
    <row r="52" spans="1:13" ht="15" customHeight="1" x14ac:dyDescent="0.2">
      <c r="A52" s="14" t="s">
        <v>48</v>
      </c>
      <c r="B52" s="13" t="s">
        <v>46</v>
      </c>
      <c r="C52" s="13" t="s">
        <v>46</v>
      </c>
      <c r="D52" s="10">
        <v>336840477.88999999</v>
      </c>
      <c r="E52" s="10">
        <v>45353735.189999998</v>
      </c>
      <c r="F52" s="10">
        <v>45489084.592999995</v>
      </c>
      <c r="G52" s="10">
        <v>46009424</v>
      </c>
      <c r="H52" s="10">
        <f>G52-D52</f>
        <v>-290831053.88999999</v>
      </c>
      <c r="I52" s="11">
        <f>IFERROR(G52/D52,"-")</f>
        <v>0.13659113740785342</v>
      </c>
      <c r="J52" s="12">
        <f t="shared" si="2"/>
        <v>520339.40700000525</v>
      </c>
      <c r="K52" s="11">
        <f t="shared" si="1"/>
        <v>1.0114387750744072</v>
      </c>
      <c r="L52" s="10">
        <v>35485297</v>
      </c>
      <c r="M52" s="10">
        <v>35447986</v>
      </c>
    </row>
    <row r="53" spans="1:13" ht="32.25" customHeight="1" x14ac:dyDescent="0.2">
      <c r="A53" s="14" t="s">
        <v>47</v>
      </c>
      <c r="B53" s="13" t="s">
        <v>46</v>
      </c>
      <c r="C53" s="13" t="s">
        <v>34</v>
      </c>
      <c r="D53" s="10">
        <v>12008819119.5</v>
      </c>
      <c r="E53" s="10">
        <v>12305743896.15</v>
      </c>
      <c r="F53" s="10">
        <v>11964444544.3465</v>
      </c>
      <c r="G53" s="10">
        <v>13384037068.9</v>
      </c>
      <c r="H53" s="10">
        <f>G53-D53</f>
        <v>1375217949.3999996</v>
      </c>
      <c r="I53" s="11">
        <f>IFERROR(G53/D53,"-")</f>
        <v>1.1145173339455927</v>
      </c>
      <c r="J53" s="12">
        <f t="shared" si="2"/>
        <v>1419592524.5534992</v>
      </c>
      <c r="K53" s="11">
        <f t="shared" si="1"/>
        <v>1.1186509343824316</v>
      </c>
      <c r="L53" s="10">
        <v>13374037068.9</v>
      </c>
      <c r="M53" s="10">
        <v>13374037068.9</v>
      </c>
    </row>
    <row r="54" spans="1:13" ht="15" customHeight="1" x14ac:dyDescent="0.2">
      <c r="A54" s="19" t="s">
        <v>45</v>
      </c>
      <c r="B54" s="18" t="s">
        <v>42</v>
      </c>
      <c r="C54" s="18" t="s">
        <v>8</v>
      </c>
      <c r="D54" s="15">
        <f>SUM(D55:D56)</f>
        <v>984459026.17999983</v>
      </c>
      <c r="E54" s="15">
        <f>SUM(E55:E56)</f>
        <v>1308352625.9200001</v>
      </c>
      <c r="F54" s="15">
        <f>SUM(F55:F56)</f>
        <v>1265052170.0039999</v>
      </c>
      <c r="G54" s="15">
        <f>SUM(G55:G56)</f>
        <v>1554306567.7</v>
      </c>
      <c r="H54" s="15">
        <f>G54-D54</f>
        <v>569847541.52000022</v>
      </c>
      <c r="I54" s="16">
        <f>IFERROR(G54/D54,"-")</f>
        <v>1.5788433305662115</v>
      </c>
      <c r="J54" s="17">
        <f t="shared" si="2"/>
        <v>289254397.6960001</v>
      </c>
      <c r="K54" s="16">
        <f t="shared" si="1"/>
        <v>1.2286501731348245</v>
      </c>
      <c r="L54" s="15">
        <f>SUM(L55:L56)</f>
        <v>929452724.10000002</v>
      </c>
      <c r="M54" s="15">
        <f>SUM(M55:M56)</f>
        <v>930640254.10000002</v>
      </c>
    </row>
    <row r="55" spans="1:13" ht="15" customHeight="1" x14ac:dyDescent="0.2">
      <c r="A55" s="14" t="s">
        <v>44</v>
      </c>
      <c r="B55" s="13" t="s">
        <v>42</v>
      </c>
      <c r="C55" s="13" t="s">
        <v>6</v>
      </c>
      <c r="D55" s="10">
        <v>939603358.53999984</v>
      </c>
      <c r="E55" s="10">
        <v>1265878728.9200001</v>
      </c>
      <c r="F55" s="10">
        <v>1217735357.8039999</v>
      </c>
      <c r="G55" s="10">
        <v>1515397596.7</v>
      </c>
      <c r="H55" s="10">
        <f>G55-D55</f>
        <v>575794238.16000021</v>
      </c>
      <c r="I55" s="11">
        <f>IFERROR(G55/D55,"-")</f>
        <v>1.6128056407276965</v>
      </c>
      <c r="J55" s="12">
        <f t="shared" si="2"/>
        <v>297662238.89600015</v>
      </c>
      <c r="K55" s="11">
        <f t="shared" si="1"/>
        <v>1.2444391854013246</v>
      </c>
      <c r="L55" s="10">
        <v>890529353.10000002</v>
      </c>
      <c r="M55" s="10">
        <v>891716883.10000002</v>
      </c>
    </row>
    <row r="56" spans="1:13" ht="32.25" customHeight="1" x14ac:dyDescent="0.2">
      <c r="A56" s="14" t="s">
        <v>43</v>
      </c>
      <c r="B56" s="13" t="s">
        <v>42</v>
      </c>
      <c r="C56" s="13" t="s">
        <v>13</v>
      </c>
      <c r="D56" s="10">
        <v>44855667.640000001</v>
      </c>
      <c r="E56" s="10">
        <v>42473897</v>
      </c>
      <c r="F56" s="10">
        <v>47316812.200000003</v>
      </c>
      <c r="G56" s="10">
        <v>38908971</v>
      </c>
      <c r="H56" s="10">
        <f>G56-D56</f>
        <v>-5946696.6400000006</v>
      </c>
      <c r="I56" s="11">
        <f>IFERROR(G56/D56,"-")</f>
        <v>0.86742596971855035</v>
      </c>
      <c r="J56" s="12">
        <f t="shared" si="2"/>
        <v>-8407841.200000003</v>
      </c>
      <c r="K56" s="11">
        <f t="shared" si="1"/>
        <v>0.82230753068356532</v>
      </c>
      <c r="L56" s="10">
        <v>38923371</v>
      </c>
      <c r="M56" s="10">
        <v>38923371</v>
      </c>
    </row>
    <row r="57" spans="1:13" ht="15" customHeight="1" x14ac:dyDescent="0.2">
      <c r="A57" s="19" t="s">
        <v>41</v>
      </c>
      <c r="B57" s="18" t="s">
        <v>34</v>
      </c>
      <c r="C57" s="18" t="s">
        <v>8</v>
      </c>
      <c r="D57" s="15">
        <f>SUM(D58:D63)</f>
        <v>9438031798.7400017</v>
      </c>
      <c r="E57" s="15">
        <f>SUM(E58:E63)</f>
        <v>8852166025.2199993</v>
      </c>
      <c r="F57" s="15">
        <f>SUM(F58:F63)</f>
        <v>10864092479.997</v>
      </c>
      <c r="G57" s="15">
        <f>SUM(G58:G63)</f>
        <v>6929853525.6200008</v>
      </c>
      <c r="H57" s="15">
        <f>G57-D57</f>
        <v>-2508178273.1200008</v>
      </c>
      <c r="I57" s="16">
        <f>IFERROR(G57/D57,"-")</f>
        <v>0.73424774077844834</v>
      </c>
      <c r="J57" s="17">
        <f t="shared" si="2"/>
        <v>-3934238954.3769989</v>
      </c>
      <c r="K57" s="16">
        <f t="shared" si="1"/>
        <v>0.63786768553188111</v>
      </c>
      <c r="L57" s="15">
        <f>SUM(L58:L63)</f>
        <v>6601804378.8000011</v>
      </c>
      <c r="M57" s="15">
        <f>SUM(M58:M63)</f>
        <v>6757572447.4000015</v>
      </c>
    </row>
    <row r="58" spans="1:13" ht="15" customHeight="1" x14ac:dyDescent="0.2">
      <c r="A58" s="14" t="s">
        <v>40</v>
      </c>
      <c r="B58" s="13" t="s">
        <v>34</v>
      </c>
      <c r="C58" s="13" t="s">
        <v>6</v>
      </c>
      <c r="D58" s="10">
        <v>4972376645.2300005</v>
      </c>
      <c r="E58" s="10">
        <v>4419338962.3400002</v>
      </c>
      <c r="F58" s="10">
        <v>5368967357.6098003</v>
      </c>
      <c r="G58" s="10">
        <v>3049735968.5</v>
      </c>
      <c r="H58" s="10">
        <f>G58-D58</f>
        <v>-1922640676.7300005</v>
      </c>
      <c r="I58" s="11">
        <f>IFERROR(G58/D58,"-")</f>
        <v>0.61333567146921797</v>
      </c>
      <c r="J58" s="12">
        <f t="shared" si="2"/>
        <v>-2319231389.1098003</v>
      </c>
      <c r="K58" s="11">
        <f t="shared" si="1"/>
        <v>0.56803026827447611</v>
      </c>
      <c r="L58" s="10">
        <v>2500564024.48</v>
      </c>
      <c r="M58" s="10">
        <v>2401234551.5799999</v>
      </c>
    </row>
    <row r="59" spans="1:13" ht="15" customHeight="1" x14ac:dyDescent="0.2">
      <c r="A59" s="14" t="s">
        <v>39</v>
      </c>
      <c r="B59" s="13" t="s">
        <v>34</v>
      </c>
      <c r="C59" s="13" t="s">
        <v>4</v>
      </c>
      <c r="D59" s="10">
        <v>3439307392.4000001</v>
      </c>
      <c r="E59" s="10">
        <v>3429080751.8000002</v>
      </c>
      <c r="F59" s="10">
        <v>3911031500.5804</v>
      </c>
      <c r="G59" s="10">
        <v>2758795993.9000001</v>
      </c>
      <c r="H59" s="10">
        <f>G59-D59</f>
        <v>-680511398.5</v>
      </c>
      <c r="I59" s="11">
        <f>IFERROR(G59/D59,"-")</f>
        <v>0.8021370814357105</v>
      </c>
      <c r="J59" s="12">
        <f t="shared" si="2"/>
        <v>-1152235506.6803999</v>
      </c>
      <c r="K59" s="11">
        <f t="shared" si="1"/>
        <v>0.70538833386808386</v>
      </c>
      <c r="L59" s="10">
        <v>3074562409.0999999</v>
      </c>
      <c r="M59" s="10">
        <v>3315425687.5999999</v>
      </c>
    </row>
    <row r="60" spans="1:13" ht="15" customHeight="1" x14ac:dyDescent="0.2">
      <c r="A60" s="14" t="s">
        <v>38</v>
      </c>
      <c r="B60" s="13" t="s">
        <v>34</v>
      </c>
      <c r="C60" s="13" t="s">
        <v>13</v>
      </c>
      <c r="D60" s="10">
        <v>98107327.489999995</v>
      </c>
      <c r="E60" s="10">
        <v>89313683.109999999</v>
      </c>
      <c r="F60" s="10">
        <v>147802803.75979999</v>
      </c>
      <c r="G60" s="10">
        <v>112512113.34999999</v>
      </c>
      <c r="H60" s="10">
        <f>G60-D60</f>
        <v>14404785.859999999</v>
      </c>
      <c r="I60" s="11">
        <f>IFERROR(G60/D60,"-")</f>
        <v>1.1468268092561003</v>
      </c>
      <c r="J60" s="12">
        <f t="shared" si="2"/>
        <v>-35290690.409799993</v>
      </c>
      <c r="K60" s="11">
        <f t="shared" si="1"/>
        <v>0.76123125196493402</v>
      </c>
      <c r="L60" s="10">
        <v>108830026.34999999</v>
      </c>
      <c r="M60" s="10">
        <v>108673226.34999999</v>
      </c>
    </row>
    <row r="61" spans="1:13" ht="15" customHeight="1" x14ac:dyDescent="0.2">
      <c r="A61" s="14" t="s">
        <v>37</v>
      </c>
      <c r="B61" s="13" t="s">
        <v>34</v>
      </c>
      <c r="C61" s="13" t="s">
        <v>19</v>
      </c>
      <c r="D61" s="10">
        <v>103754837.15000001</v>
      </c>
      <c r="E61" s="10">
        <v>128344177.16</v>
      </c>
      <c r="F61" s="10">
        <v>122240007.80320001</v>
      </c>
      <c r="G61" s="10">
        <v>168291742.27000001</v>
      </c>
      <c r="H61" s="10">
        <f>G61-D61</f>
        <v>64536905.120000005</v>
      </c>
      <c r="I61" s="11">
        <f>IFERROR(G61/D61,"-")</f>
        <v>1.6220134587720281</v>
      </c>
      <c r="J61" s="12">
        <f t="shared" si="2"/>
        <v>46051734.466800004</v>
      </c>
      <c r="K61" s="11">
        <f t="shared" si="1"/>
        <v>1.3767320969165913</v>
      </c>
      <c r="L61" s="10">
        <v>116567667.27</v>
      </c>
      <c r="M61" s="10">
        <v>117067667.27</v>
      </c>
    </row>
    <row r="62" spans="1:13" ht="48.95" customHeight="1" x14ac:dyDescent="0.2">
      <c r="A62" s="14" t="s">
        <v>36</v>
      </c>
      <c r="B62" s="13" t="s">
        <v>34</v>
      </c>
      <c r="C62" s="13" t="s">
        <v>26</v>
      </c>
      <c r="D62" s="10">
        <v>213614659.44</v>
      </c>
      <c r="E62" s="10">
        <v>186156151</v>
      </c>
      <c r="F62" s="10">
        <v>190273027.97999999</v>
      </c>
      <c r="G62" s="10">
        <v>194559330</v>
      </c>
      <c r="H62" s="10">
        <f>G62-D62</f>
        <v>-19055329.439999998</v>
      </c>
      <c r="I62" s="11">
        <f>IFERROR(G62/D62,"-")</f>
        <v>0.91079577829557967</v>
      </c>
      <c r="J62" s="12">
        <f t="shared" si="2"/>
        <v>4286302.0200000107</v>
      </c>
      <c r="K62" s="11">
        <f t="shared" si="1"/>
        <v>1.0225271130937725</v>
      </c>
      <c r="L62" s="10">
        <v>194559330</v>
      </c>
      <c r="M62" s="10">
        <v>194559330</v>
      </c>
    </row>
    <row r="63" spans="1:13" ht="32.25" customHeight="1" x14ac:dyDescent="0.2">
      <c r="A63" s="14" t="s">
        <v>35</v>
      </c>
      <c r="B63" s="13" t="s">
        <v>34</v>
      </c>
      <c r="C63" s="13" t="s">
        <v>34</v>
      </c>
      <c r="D63" s="10">
        <v>610870937.02999997</v>
      </c>
      <c r="E63" s="10">
        <v>599932299.80999994</v>
      </c>
      <c r="F63" s="10">
        <v>1123777782.2637999</v>
      </c>
      <c r="G63" s="10">
        <v>645958377.60000002</v>
      </c>
      <c r="H63" s="10">
        <f>G63-D63</f>
        <v>35087440.570000052</v>
      </c>
      <c r="I63" s="11">
        <f>IFERROR(G63/D63,"-")</f>
        <v>1.0574383858243315</v>
      </c>
      <c r="J63" s="12">
        <f t="shared" si="2"/>
        <v>-477819404.66379988</v>
      </c>
      <c r="K63" s="11">
        <f t="shared" si="1"/>
        <v>0.57480970686103605</v>
      </c>
      <c r="L63" s="10">
        <v>606720921.60000002</v>
      </c>
      <c r="M63" s="10">
        <v>620611984.60000002</v>
      </c>
    </row>
    <row r="64" spans="1:13" ht="15" customHeight="1" x14ac:dyDescent="0.2">
      <c r="A64" s="19" t="s">
        <v>33</v>
      </c>
      <c r="B64" s="18" t="s">
        <v>27</v>
      </c>
      <c r="C64" s="18" t="s">
        <v>8</v>
      </c>
      <c r="D64" s="15">
        <f>SUM(D65:D69)</f>
        <v>20389755583.049999</v>
      </c>
      <c r="E64" s="15">
        <f>SUM(E65:E69)</f>
        <v>18674664474.16</v>
      </c>
      <c r="F64" s="15">
        <f>SUM(F65:F69)</f>
        <v>19794734289.9967</v>
      </c>
      <c r="G64" s="15">
        <f>SUM(G65:G69)</f>
        <v>18133776523.200001</v>
      </c>
      <c r="H64" s="15">
        <f>G64-D64</f>
        <v>-2255979059.8499985</v>
      </c>
      <c r="I64" s="16">
        <f>IFERROR(G64/D64,"-")</f>
        <v>0.8893572288956032</v>
      </c>
      <c r="J64" s="17">
        <f t="shared" si="2"/>
        <v>-1660957766.7966995</v>
      </c>
      <c r="K64" s="16">
        <f t="shared" si="1"/>
        <v>0.91609092890748889</v>
      </c>
      <c r="L64" s="15">
        <f>SUM(L65:L69)</f>
        <v>17803989981.23</v>
      </c>
      <c r="M64" s="15">
        <f>SUM(M65:M69)</f>
        <v>18515012692.75</v>
      </c>
    </row>
    <row r="65" spans="1:13" ht="15" customHeight="1" x14ac:dyDescent="0.2">
      <c r="A65" s="14" t="s">
        <v>32</v>
      </c>
      <c r="B65" s="13" t="s">
        <v>27</v>
      </c>
      <c r="C65" s="13" t="s">
        <v>6</v>
      </c>
      <c r="D65" s="10">
        <v>154551336.88</v>
      </c>
      <c r="E65" s="10">
        <v>175408150</v>
      </c>
      <c r="F65" s="10">
        <v>173055905.5</v>
      </c>
      <c r="G65" s="10">
        <v>190302935.02000001</v>
      </c>
      <c r="H65" s="10">
        <f>G65-D65</f>
        <v>35751598.140000015</v>
      </c>
      <c r="I65" s="11">
        <f>IFERROR(G65/D65,"-")</f>
        <v>1.2313250655849002</v>
      </c>
      <c r="J65" s="12">
        <f t="shared" si="2"/>
        <v>17247029.520000011</v>
      </c>
      <c r="K65" s="11">
        <f t="shared" si="1"/>
        <v>1.0996616062894196</v>
      </c>
      <c r="L65" s="10">
        <v>189987643.38999999</v>
      </c>
      <c r="M65" s="10">
        <v>190644772.66999999</v>
      </c>
    </row>
    <row r="66" spans="1:13" ht="15" customHeight="1" x14ac:dyDescent="0.2">
      <c r="A66" s="14" t="s">
        <v>31</v>
      </c>
      <c r="B66" s="13" t="s">
        <v>27</v>
      </c>
      <c r="C66" s="13" t="s">
        <v>4</v>
      </c>
      <c r="D66" s="10">
        <v>2110379216.9400003</v>
      </c>
      <c r="E66" s="10">
        <v>2205270638.77</v>
      </c>
      <c r="F66" s="10">
        <v>2141504772.4068999</v>
      </c>
      <c r="G66" s="10">
        <v>2456118408.1700001</v>
      </c>
      <c r="H66" s="10">
        <f>G66-D66</f>
        <v>345739191.22999978</v>
      </c>
      <c r="I66" s="11">
        <f>IFERROR(G66/D66,"-")</f>
        <v>1.163827992834062</v>
      </c>
      <c r="J66" s="12">
        <f t="shared" si="2"/>
        <v>314613635.76310015</v>
      </c>
      <c r="K66" s="11">
        <f t="shared" si="1"/>
        <v>1.1469124140262814</v>
      </c>
      <c r="L66" s="10">
        <v>2454118408.1700001</v>
      </c>
      <c r="M66" s="10">
        <v>2454118408.1700001</v>
      </c>
    </row>
    <row r="67" spans="1:13" ht="15" customHeight="1" x14ac:dyDescent="0.2">
      <c r="A67" s="14" t="s">
        <v>30</v>
      </c>
      <c r="B67" s="13" t="s">
        <v>27</v>
      </c>
      <c r="C67" s="13" t="s">
        <v>1</v>
      </c>
      <c r="D67" s="10">
        <v>10681585180.249998</v>
      </c>
      <c r="E67" s="10">
        <v>11303353405.23</v>
      </c>
      <c r="F67" s="10">
        <v>11950972850.169899</v>
      </c>
      <c r="G67" s="10">
        <v>11683207046.09</v>
      </c>
      <c r="H67" s="10">
        <f>G67-D67</f>
        <v>1001621865.8400021</v>
      </c>
      <c r="I67" s="11">
        <f>IFERROR(G67/D67,"-")</f>
        <v>1.0937709009419292</v>
      </c>
      <c r="J67" s="12">
        <f t="shared" si="2"/>
        <v>-267765804.07989883</v>
      </c>
      <c r="K67" s="11">
        <f t="shared" si="1"/>
        <v>0.97759464376357508</v>
      </c>
      <c r="L67" s="10">
        <v>11047523039.700001</v>
      </c>
      <c r="M67" s="10">
        <v>11494804895.17</v>
      </c>
    </row>
    <row r="68" spans="1:13" ht="15" customHeight="1" x14ac:dyDescent="0.2">
      <c r="A68" s="14" t="s">
        <v>29</v>
      </c>
      <c r="B68" s="13" t="s">
        <v>27</v>
      </c>
      <c r="C68" s="13" t="s">
        <v>13</v>
      </c>
      <c r="D68" s="10">
        <v>6896858104.7399998</v>
      </c>
      <c r="E68" s="10">
        <v>4329780409.9300003</v>
      </c>
      <c r="F68" s="10">
        <v>4678044302.3336</v>
      </c>
      <c r="G68" s="10">
        <v>3452639977.6599998</v>
      </c>
      <c r="H68" s="10">
        <f>G68-D68</f>
        <v>-3444218127.0799999</v>
      </c>
      <c r="I68" s="11">
        <f>IFERROR(G68/D68,"-")</f>
        <v>0.500610557042939</v>
      </c>
      <c r="J68" s="12">
        <f t="shared" si="2"/>
        <v>-1225404324.6736002</v>
      </c>
      <c r="K68" s="11">
        <f t="shared" si="1"/>
        <v>0.73805200518038738</v>
      </c>
      <c r="L68" s="10">
        <v>3749390660.9400001</v>
      </c>
      <c r="M68" s="10">
        <v>3987968841.7399998</v>
      </c>
    </row>
    <row r="69" spans="1:13" ht="32.25" customHeight="1" x14ac:dyDescent="0.2">
      <c r="A69" s="14" t="s">
        <v>28</v>
      </c>
      <c r="B69" s="13" t="s">
        <v>27</v>
      </c>
      <c r="C69" s="13" t="s">
        <v>26</v>
      </c>
      <c r="D69" s="10">
        <v>546381744.24000001</v>
      </c>
      <c r="E69" s="10">
        <v>660851870.23000002</v>
      </c>
      <c r="F69" s="10">
        <v>851156459.5862999</v>
      </c>
      <c r="G69" s="10">
        <v>351508156.25999999</v>
      </c>
      <c r="H69" s="10">
        <f>G69-D69</f>
        <v>-194873587.98000002</v>
      </c>
      <c r="I69" s="11">
        <f>IFERROR(G69/D69,"-")</f>
        <v>0.64333803236588161</v>
      </c>
      <c r="J69" s="12">
        <f t="shared" si="2"/>
        <v>-499648303.32629991</v>
      </c>
      <c r="K69" s="11">
        <f t="shared" si="1"/>
        <v>0.41297713516836693</v>
      </c>
      <c r="L69" s="10">
        <v>362970229.02999997</v>
      </c>
      <c r="M69" s="10">
        <v>387475775</v>
      </c>
    </row>
    <row r="70" spans="1:13" ht="15" customHeight="1" x14ac:dyDescent="0.2">
      <c r="A70" s="19" t="s">
        <v>25</v>
      </c>
      <c r="B70" s="18" t="s">
        <v>20</v>
      </c>
      <c r="C70" s="18" t="s">
        <v>8</v>
      </c>
      <c r="D70" s="15">
        <f>SUM(D71:D74)</f>
        <v>1625201615.5999999</v>
      </c>
      <c r="E70" s="15">
        <f>SUM(E71:E74)</f>
        <v>2096528575.7000003</v>
      </c>
      <c r="F70" s="15">
        <f>SUM(F71:F74)</f>
        <v>1757994160.0016</v>
      </c>
      <c r="G70" s="15">
        <f>SUM(G71:G74)</f>
        <v>2172980626.6599998</v>
      </c>
      <c r="H70" s="15">
        <f>G70-D70</f>
        <v>547779011.05999994</v>
      </c>
      <c r="I70" s="16">
        <f>IFERROR(G70/D70,"-")</f>
        <v>1.3370529574927652</v>
      </c>
      <c r="J70" s="17">
        <f t="shared" si="2"/>
        <v>414986466.65839982</v>
      </c>
      <c r="K70" s="16">
        <f t="shared" si="1"/>
        <v>1.2360567947836767</v>
      </c>
      <c r="L70" s="15">
        <f>SUM(L71:L74)</f>
        <v>1379144513.8800001</v>
      </c>
      <c r="M70" s="15">
        <f>SUM(M71:M74)</f>
        <v>1227076642</v>
      </c>
    </row>
    <row r="71" spans="1:13" ht="15" customHeight="1" x14ac:dyDescent="0.2">
      <c r="A71" s="14" t="s">
        <v>24</v>
      </c>
      <c r="B71" s="13" t="s">
        <v>20</v>
      </c>
      <c r="C71" s="13" t="s">
        <v>6</v>
      </c>
      <c r="D71" s="10">
        <v>797967848.82999992</v>
      </c>
      <c r="E71" s="10">
        <v>418512657.85000002</v>
      </c>
      <c r="F71" s="10">
        <v>471739751.25519997</v>
      </c>
      <c r="G71" s="10">
        <v>540046058.89999998</v>
      </c>
      <c r="H71" s="10">
        <f>G71-D71</f>
        <v>-257921789.92999995</v>
      </c>
      <c r="I71" s="11">
        <f>IFERROR(G71/D71,"-")</f>
        <v>0.67677671436490683</v>
      </c>
      <c r="J71" s="12">
        <f t="shared" si="2"/>
        <v>68306307.644800007</v>
      </c>
      <c r="K71" s="11">
        <f t="shared" si="1"/>
        <v>1.1447965906266142</v>
      </c>
      <c r="L71" s="10">
        <v>237468070.13</v>
      </c>
      <c r="M71" s="10">
        <v>237468070.13</v>
      </c>
    </row>
    <row r="72" spans="1:13" ht="15" customHeight="1" x14ac:dyDescent="0.2">
      <c r="A72" s="14" t="s">
        <v>23</v>
      </c>
      <c r="B72" s="13" t="s">
        <v>20</v>
      </c>
      <c r="C72" s="13" t="s">
        <v>4</v>
      </c>
      <c r="D72" s="10">
        <v>507933826.34999996</v>
      </c>
      <c r="E72" s="10">
        <v>1079941991.7</v>
      </c>
      <c r="F72" s="10">
        <v>479583679.13279998</v>
      </c>
      <c r="G72" s="10">
        <v>553144392.75999999</v>
      </c>
      <c r="H72" s="10">
        <f>G72-D72</f>
        <v>45210566.410000026</v>
      </c>
      <c r="I72" s="11">
        <f>IFERROR(G72/D72,"-")</f>
        <v>1.0890087725302369</v>
      </c>
      <c r="J72" s="12">
        <f t="shared" ref="J72:J85" si="3">G72-F72</f>
        <v>73560713.627200007</v>
      </c>
      <c r="K72" s="11">
        <f t="shared" si="1"/>
        <v>1.1533845225096382</v>
      </c>
      <c r="L72" s="10">
        <v>264693767.88</v>
      </c>
      <c r="M72" s="10">
        <v>121669375</v>
      </c>
    </row>
    <row r="73" spans="1:13" ht="15" customHeight="1" x14ac:dyDescent="0.2">
      <c r="A73" s="14" t="s">
        <v>22</v>
      </c>
      <c r="B73" s="13" t="s">
        <v>20</v>
      </c>
      <c r="C73" s="13" t="s">
        <v>1</v>
      </c>
      <c r="D73" s="10">
        <v>296960804.19</v>
      </c>
      <c r="E73" s="10">
        <v>572854584.14999998</v>
      </c>
      <c r="F73" s="10">
        <v>782291616.39359999</v>
      </c>
      <c r="G73" s="10">
        <v>1053584371</v>
      </c>
      <c r="H73" s="10">
        <f>G73-D73</f>
        <v>756623566.80999994</v>
      </c>
      <c r="I73" s="11">
        <f>IFERROR(G73/D73,"-")</f>
        <v>3.5478903482693318</v>
      </c>
      <c r="J73" s="12">
        <f t="shared" si="3"/>
        <v>271292754.60640001</v>
      </c>
      <c r="K73" s="11">
        <f t="shared" ref="K73:K85" si="4">IFERROR(G73/F73,"-")</f>
        <v>1.3467923584009145</v>
      </c>
      <c r="L73" s="10">
        <v>850776871.87</v>
      </c>
      <c r="M73" s="10">
        <v>841733392.87</v>
      </c>
    </row>
    <row r="74" spans="1:13" ht="32.25" customHeight="1" x14ac:dyDescent="0.2">
      <c r="A74" s="14" t="s">
        <v>21</v>
      </c>
      <c r="B74" s="13" t="s">
        <v>20</v>
      </c>
      <c r="C74" s="13" t="s">
        <v>19</v>
      </c>
      <c r="D74" s="10">
        <v>22339136.23</v>
      </c>
      <c r="E74" s="10">
        <v>25219342</v>
      </c>
      <c r="F74" s="10">
        <v>24379113.219999999</v>
      </c>
      <c r="G74" s="10">
        <v>26205804</v>
      </c>
      <c r="H74" s="10">
        <f>G74-D74</f>
        <v>3866667.7699999996</v>
      </c>
      <c r="I74" s="11">
        <f>IFERROR(G74/D74,"-")</f>
        <v>1.1730894037347477</v>
      </c>
      <c r="J74" s="12">
        <f t="shared" si="3"/>
        <v>1826690.7800000012</v>
      </c>
      <c r="K74" s="11">
        <f t="shared" si="4"/>
        <v>1.0749285162063003</v>
      </c>
      <c r="L74" s="10">
        <v>26205804</v>
      </c>
      <c r="M74" s="10">
        <v>26205804</v>
      </c>
    </row>
    <row r="75" spans="1:13" ht="15" customHeight="1" x14ac:dyDescent="0.2">
      <c r="A75" s="19" t="s">
        <v>18</v>
      </c>
      <c r="B75" s="18" t="s">
        <v>14</v>
      </c>
      <c r="C75" s="18" t="s">
        <v>8</v>
      </c>
      <c r="D75" s="15">
        <f>SUM(D76:D78)</f>
        <v>191452527.07999998</v>
      </c>
      <c r="E75" s="15">
        <f>SUM(E76:E78)</f>
        <v>191884741</v>
      </c>
      <c r="F75" s="15">
        <f>SUM(F76:F78)</f>
        <v>202630741</v>
      </c>
      <c r="G75" s="15">
        <f>SUM(G76:G78)</f>
        <v>227807716.68000001</v>
      </c>
      <c r="H75" s="15">
        <f>G75-D75</f>
        <v>36355189.600000024</v>
      </c>
      <c r="I75" s="16">
        <f>IFERROR(G75/D75,"-")</f>
        <v>1.1898914062639074</v>
      </c>
      <c r="J75" s="17">
        <f t="shared" si="3"/>
        <v>25176975.680000007</v>
      </c>
      <c r="K75" s="16">
        <f t="shared" si="4"/>
        <v>1.1242505236656071</v>
      </c>
      <c r="L75" s="15">
        <f>SUM(L76:L78)</f>
        <v>206477239</v>
      </c>
      <c r="M75" s="15">
        <f>SUM(M76:M78)</f>
        <v>206477239</v>
      </c>
    </row>
    <row r="76" spans="1:13" ht="15" customHeight="1" x14ac:dyDescent="0.2">
      <c r="A76" s="14" t="s">
        <v>17</v>
      </c>
      <c r="B76" s="13" t="s">
        <v>14</v>
      </c>
      <c r="C76" s="13" t="s">
        <v>6</v>
      </c>
      <c r="D76" s="10">
        <v>56181148.060000002</v>
      </c>
      <c r="E76" s="10">
        <v>56213877</v>
      </c>
      <c r="F76" s="10">
        <v>56213877</v>
      </c>
      <c r="G76" s="10">
        <v>66725608</v>
      </c>
      <c r="H76" s="10">
        <f>G76-D76</f>
        <v>10544459.939999998</v>
      </c>
      <c r="I76" s="11">
        <f>IFERROR(G76/D76,"-")</f>
        <v>1.187686800717187</v>
      </c>
      <c r="J76" s="12">
        <f t="shared" si="3"/>
        <v>10511731</v>
      </c>
      <c r="K76" s="11">
        <f t="shared" si="4"/>
        <v>1.186995303668523</v>
      </c>
      <c r="L76" s="10">
        <v>59069179</v>
      </c>
      <c r="M76" s="10">
        <v>59069179</v>
      </c>
    </row>
    <row r="77" spans="1:13" ht="15" customHeight="1" x14ac:dyDescent="0.2">
      <c r="A77" s="14" t="s">
        <v>16</v>
      </c>
      <c r="B77" s="13" t="s">
        <v>14</v>
      </c>
      <c r="C77" s="13" t="s">
        <v>4</v>
      </c>
      <c r="D77" s="10">
        <v>87362849.219999999</v>
      </c>
      <c r="E77" s="10">
        <v>91426825</v>
      </c>
      <c r="F77" s="10">
        <v>98613014</v>
      </c>
      <c r="G77" s="10">
        <v>115134417.68000001</v>
      </c>
      <c r="H77" s="10">
        <f>G77-D77</f>
        <v>27771568.460000008</v>
      </c>
      <c r="I77" s="11">
        <f>IFERROR(G77/D77,"-")</f>
        <v>1.3178876228048004</v>
      </c>
      <c r="J77" s="12">
        <f t="shared" si="3"/>
        <v>16521403.680000007</v>
      </c>
      <c r="K77" s="11">
        <f t="shared" si="4"/>
        <v>1.1675377621051113</v>
      </c>
      <c r="L77" s="10">
        <v>101460369</v>
      </c>
      <c r="M77" s="10">
        <v>101460369</v>
      </c>
    </row>
    <row r="78" spans="1:13" ht="32.25" customHeight="1" x14ac:dyDescent="0.2">
      <c r="A78" s="14" t="s">
        <v>15</v>
      </c>
      <c r="B78" s="13" t="s">
        <v>14</v>
      </c>
      <c r="C78" s="13" t="s">
        <v>13</v>
      </c>
      <c r="D78" s="10">
        <v>47908529.799999997</v>
      </c>
      <c r="E78" s="10">
        <v>44244039</v>
      </c>
      <c r="F78" s="10">
        <v>47803850</v>
      </c>
      <c r="G78" s="10">
        <v>45947691</v>
      </c>
      <c r="H78" s="10">
        <f>G78-D78</f>
        <v>-1960838.799999997</v>
      </c>
      <c r="I78" s="11">
        <f>IFERROR(G78/D78,"-")</f>
        <v>0.95907119654504625</v>
      </c>
      <c r="J78" s="12">
        <f t="shared" si="3"/>
        <v>-1856159</v>
      </c>
      <c r="K78" s="11">
        <f t="shared" si="4"/>
        <v>0.96117134916957525</v>
      </c>
      <c r="L78" s="10">
        <v>45947691</v>
      </c>
      <c r="M78" s="10">
        <v>45947691</v>
      </c>
    </row>
    <row r="79" spans="1:13" ht="32.25" customHeight="1" x14ac:dyDescent="0.2">
      <c r="A79" s="19" t="s">
        <v>12</v>
      </c>
      <c r="B79" s="18" t="s">
        <v>10</v>
      </c>
      <c r="C79" s="18" t="s">
        <v>8</v>
      </c>
      <c r="D79" s="15">
        <f>SUM(D80)</f>
        <v>46696403.409999996</v>
      </c>
      <c r="E79" s="15">
        <f>SUM(E80)</f>
        <v>121638138.09</v>
      </c>
      <c r="F79" s="15">
        <f>SUM(F80)</f>
        <v>121638138.09</v>
      </c>
      <c r="G79" s="15">
        <f>SUM(G80)</f>
        <v>165745101.62</v>
      </c>
      <c r="H79" s="15">
        <f>G79-D79</f>
        <v>119048698.21000001</v>
      </c>
      <c r="I79" s="16">
        <f>IFERROR(G79/D79,"-")</f>
        <v>3.549419002674322</v>
      </c>
      <c r="J79" s="17">
        <f t="shared" si="3"/>
        <v>44106963.530000001</v>
      </c>
      <c r="K79" s="16">
        <f t="shared" si="4"/>
        <v>1.3626080127711695</v>
      </c>
      <c r="L79" s="15">
        <f>SUM(L80)</f>
        <v>259096830.21000001</v>
      </c>
      <c r="M79" s="15">
        <f>SUM(M80)</f>
        <v>466773472.47000003</v>
      </c>
    </row>
    <row r="80" spans="1:13" ht="32.25" customHeight="1" x14ac:dyDescent="0.2">
      <c r="A80" s="14" t="s">
        <v>11</v>
      </c>
      <c r="B80" s="13" t="s">
        <v>10</v>
      </c>
      <c r="C80" s="13" t="s">
        <v>6</v>
      </c>
      <c r="D80" s="10">
        <v>46696403.409999996</v>
      </c>
      <c r="E80" s="10">
        <v>121638138.09</v>
      </c>
      <c r="F80" s="10">
        <v>121638138.09</v>
      </c>
      <c r="G80" s="10">
        <v>165745101.62</v>
      </c>
      <c r="H80" s="10">
        <f>G80-D80</f>
        <v>119048698.21000001</v>
      </c>
      <c r="I80" s="11">
        <f>IFERROR(G80/D80,"-")</f>
        <v>3.549419002674322</v>
      </c>
      <c r="J80" s="12">
        <f t="shared" si="3"/>
        <v>44106963.530000001</v>
      </c>
      <c r="K80" s="11">
        <f t="shared" si="4"/>
        <v>1.3626080127711695</v>
      </c>
      <c r="L80" s="10">
        <v>259096830.21000001</v>
      </c>
      <c r="M80" s="10">
        <v>466773472.47000003</v>
      </c>
    </row>
    <row r="81" spans="1:13" ht="48.95" customHeight="1" x14ac:dyDescent="0.2">
      <c r="A81" s="19" t="s">
        <v>9</v>
      </c>
      <c r="B81" s="18" t="s">
        <v>2</v>
      </c>
      <c r="C81" s="18" t="s">
        <v>8</v>
      </c>
      <c r="D81" s="15">
        <f>SUM(D82:D84)</f>
        <v>4403151091.6099997</v>
      </c>
      <c r="E81" s="15">
        <f>SUM(E82:E84)</f>
        <v>3864474300</v>
      </c>
      <c r="F81" s="15">
        <f>SUM(F82:F84)</f>
        <v>4046148130.9099998</v>
      </c>
      <c r="G81" s="15">
        <f>SUM(G82:G84)</f>
        <v>3988449000</v>
      </c>
      <c r="H81" s="15">
        <f>G81-D81</f>
        <v>-414702091.60999966</v>
      </c>
      <c r="I81" s="16">
        <f>IFERROR(G81/D81,"-")</f>
        <v>0.90581697448443332</v>
      </c>
      <c r="J81" s="17">
        <f t="shared" si="3"/>
        <v>-57699130.909999847</v>
      </c>
      <c r="K81" s="16">
        <f t="shared" si="4"/>
        <v>0.98573973837754103</v>
      </c>
      <c r="L81" s="15">
        <f>SUM(L82:L84)</f>
        <v>3522208000</v>
      </c>
      <c r="M81" s="15">
        <f>SUM(M82:M84)</f>
        <v>3522208000</v>
      </c>
    </row>
    <row r="82" spans="1:13" ht="64.5" customHeight="1" x14ac:dyDescent="0.2">
      <c r="A82" s="14" t="s">
        <v>7</v>
      </c>
      <c r="B82" s="13" t="s">
        <v>2</v>
      </c>
      <c r="C82" s="13" t="s">
        <v>6</v>
      </c>
      <c r="D82" s="10">
        <v>2512383000</v>
      </c>
      <c r="E82" s="10">
        <v>2725936000</v>
      </c>
      <c r="F82" s="10">
        <v>2725936000</v>
      </c>
      <c r="G82" s="10">
        <v>2848603000</v>
      </c>
      <c r="H82" s="10">
        <f>G82-D82</f>
        <v>336220000</v>
      </c>
      <c r="I82" s="11">
        <f>IFERROR(G82/D82,"-")</f>
        <v>1.1338251373297781</v>
      </c>
      <c r="J82" s="12">
        <f t="shared" si="3"/>
        <v>122667000</v>
      </c>
      <c r="K82" s="11">
        <f t="shared" si="4"/>
        <v>1.0449999559784235</v>
      </c>
      <c r="L82" s="10">
        <v>2848603000</v>
      </c>
      <c r="M82" s="10">
        <v>2848603000</v>
      </c>
    </row>
    <row r="83" spans="1:13" ht="15" customHeight="1" x14ac:dyDescent="0.2">
      <c r="A83" s="14" t="s">
        <v>5</v>
      </c>
      <c r="B83" s="13" t="s">
        <v>2</v>
      </c>
      <c r="C83" s="13" t="s">
        <v>4</v>
      </c>
      <c r="D83" s="10">
        <v>1507416081.99</v>
      </c>
      <c r="E83" s="10">
        <v>954482000</v>
      </c>
      <c r="F83" s="10">
        <v>1087155832.6700001</v>
      </c>
      <c r="G83" s="10">
        <v>954482000</v>
      </c>
      <c r="H83" s="10">
        <f>G83-D83</f>
        <v>-552934081.99000001</v>
      </c>
      <c r="I83" s="11">
        <f>IFERROR(G83/D83,"-")</f>
        <v>0.63319080339115819</v>
      </c>
      <c r="J83" s="12">
        <f t="shared" si="3"/>
        <v>-132673832.67000008</v>
      </c>
      <c r="K83" s="11">
        <f t="shared" si="4"/>
        <v>0.87796245148760343</v>
      </c>
      <c r="L83" s="10">
        <v>488241000</v>
      </c>
      <c r="M83" s="10">
        <v>488241000</v>
      </c>
    </row>
    <row r="84" spans="1:13" ht="32.25" customHeight="1" x14ac:dyDescent="0.2">
      <c r="A84" s="9" t="s">
        <v>3</v>
      </c>
      <c r="B84" s="8" t="s">
        <v>2</v>
      </c>
      <c r="C84" s="8" t="s">
        <v>1</v>
      </c>
      <c r="D84" s="10">
        <v>383352009.61999995</v>
      </c>
      <c r="E84" s="10">
        <v>184056300</v>
      </c>
      <c r="F84" s="10">
        <v>233056298.24000001</v>
      </c>
      <c r="G84" s="10">
        <v>185364000</v>
      </c>
      <c r="H84" s="5">
        <f>G84-D84</f>
        <v>-197988009.61999995</v>
      </c>
      <c r="I84" s="6">
        <f>IFERROR(G84/D84,"-")</f>
        <v>0.48353470269725002</v>
      </c>
      <c r="J84" s="7">
        <f t="shared" si="3"/>
        <v>-47692298.24000001</v>
      </c>
      <c r="K84" s="6">
        <f t="shared" si="4"/>
        <v>0.79536147016766412</v>
      </c>
      <c r="L84" s="10">
        <v>185364000</v>
      </c>
      <c r="M84" s="10">
        <v>185364000</v>
      </c>
    </row>
    <row r="85" spans="1:13" ht="28.5" customHeight="1" x14ac:dyDescent="0.2">
      <c r="A85" s="23" t="s">
        <v>0</v>
      </c>
      <c r="B85" s="23"/>
      <c r="C85" s="23"/>
      <c r="D85" s="2">
        <f>D5+D15+D19+D24+D36+D41+D46+D54+D57+D64+D70+D75+D79+D81</f>
        <v>93464174044.230011</v>
      </c>
      <c r="E85" s="2">
        <f>E5+E15+E19+E24+E36+E41+E46+E54+E57+E64+E70+E75+E79+E81</f>
        <v>85464509432.779984</v>
      </c>
      <c r="F85" s="2">
        <f>F5+F15+F19+F24+F36+F41+F46+F54+F57+F64+F70+F75+F79+F81</f>
        <v>101294060930.00031</v>
      </c>
      <c r="G85" s="2">
        <f>G5+G15+G19+G24+G36+G41+G46+G54+G57+G64+G70+G75+G79+G81</f>
        <v>80528055580.779999</v>
      </c>
      <c r="H85" s="2">
        <f>G85-D85</f>
        <v>-12936118463.450012</v>
      </c>
      <c r="I85" s="3">
        <f>IFERROR(G85/D85,"-")</f>
        <v>0.86159275898240695</v>
      </c>
      <c r="J85" s="4">
        <f t="shared" si="3"/>
        <v>-20766005349.220306</v>
      </c>
      <c r="K85" s="3">
        <f t="shared" si="4"/>
        <v>0.79499286376157097</v>
      </c>
      <c r="L85" s="2">
        <f>L5+L15+L19+L24+L36+L41+L46+L54+L57+L64+L70+L75+L79+L81</f>
        <v>75993926779.280014</v>
      </c>
      <c r="M85" s="2">
        <f>M5+M15+M19+M24+M36+M41+M46+M54+M57+M64+M70+M75+M79+M81</f>
        <v>76393714922.669998</v>
      </c>
    </row>
  </sheetData>
  <autoFilter ref="A4:M85"/>
  <mergeCells count="3">
    <mergeCell ref="A1:M1"/>
    <mergeCell ref="A2:M2"/>
    <mergeCell ref="A85:C85"/>
  </mergeCells>
  <conditionalFormatting sqref="I6:I14 I16:I18 I21:I23 I25:I35 I37:I40 I42:I45 I47:I53 I55:I56 I58:I63 I65:I69 I71:I74 I76:I78 I80 I82:I84">
    <cfRule type="colorScale" priority="3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I20">
    <cfRule type="colorScale" priority="2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K6:K14 K16:K18 K20:K23 K25:K35 K37:K40 K42:K45 K47:K53 K55:K56 K58:K63 K65:K69 K71:K74 K76:K78 K80 K82:K84">
    <cfRule type="colorScale" priority="1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8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ФСР</vt:lpstr>
      <vt:lpstr>ФСР!Print_Titles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Кулешов</cp:lastModifiedBy>
  <dcterms:created xsi:type="dcterms:W3CDTF">2021-10-28T08:24:53Z</dcterms:created>
  <dcterms:modified xsi:type="dcterms:W3CDTF">2023-10-31T08:38:49Z</dcterms:modified>
</cp:coreProperties>
</file>